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ka\Desktop\"/>
    </mc:Choice>
  </mc:AlternateContent>
  <xr:revisionPtr revIDLastSave="0" documentId="13_ncr:1_{3E481036-82B3-49D8-BCC4-28DB87674347}" xr6:coauthVersionLast="47" xr6:coauthVersionMax="47" xr10:uidLastSave="{00000000-0000-0000-0000-000000000000}"/>
  <bookViews>
    <workbookView xWindow="3420" yWindow="3420" windowWidth="21600" windowHeight="1129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1" l="1"/>
  <c r="K43" i="1"/>
  <c r="K79" i="1"/>
  <c r="K62" i="1" l="1"/>
  <c r="K81" i="1" s="1"/>
  <c r="N55" i="1" l="1"/>
  <c r="N24" i="1"/>
  <c r="N6" i="1"/>
  <c r="M6" i="1"/>
  <c r="M24" i="1"/>
  <c r="L31" i="1"/>
  <c r="L24" i="1" s="1"/>
  <c r="L7" i="1"/>
  <c r="L6" i="1" s="1"/>
  <c r="L79" i="1"/>
  <c r="L65" i="1"/>
  <c r="L55" i="1"/>
  <c r="L43" i="1"/>
  <c r="I43" i="1"/>
  <c r="M65" i="1"/>
  <c r="M79" i="1" s="1"/>
  <c r="M55" i="1"/>
  <c r="J55" i="1"/>
  <c r="I65" i="1"/>
  <c r="I79" i="1" s="1"/>
  <c r="I55" i="1"/>
  <c r="I31" i="1"/>
  <c r="I25" i="1"/>
  <c r="I18" i="1"/>
  <c r="I7" i="1"/>
  <c r="H55" i="1"/>
  <c r="H65" i="1"/>
  <c r="H79" i="1" s="1"/>
  <c r="H43" i="1"/>
  <c r="H31" i="1"/>
  <c r="H25" i="1"/>
  <c r="H18" i="1"/>
  <c r="H7" i="1"/>
  <c r="N65" i="1"/>
  <c r="N79" i="1" s="1"/>
  <c r="J65" i="1"/>
  <c r="J79" i="1" s="1"/>
  <c r="G43" i="1"/>
  <c r="O80" i="1"/>
  <c r="O78" i="1"/>
  <c r="O77" i="1"/>
  <c r="O76" i="1"/>
  <c r="O74" i="1"/>
  <c r="O73" i="1"/>
  <c r="O72" i="1"/>
  <c r="O71" i="1"/>
  <c r="O70" i="1"/>
  <c r="O69" i="1"/>
  <c r="O68" i="1"/>
  <c r="O67" i="1"/>
  <c r="O66" i="1"/>
  <c r="G65" i="1"/>
  <c r="G79" i="1" s="1"/>
  <c r="O65" i="1"/>
  <c r="O64" i="1"/>
  <c r="O63" i="1"/>
  <c r="O61" i="1"/>
  <c r="O60" i="1"/>
  <c r="O59" i="1"/>
  <c r="O58" i="1"/>
  <c r="O57" i="1"/>
  <c r="O56" i="1"/>
  <c r="O54" i="1"/>
  <c r="O53" i="1"/>
  <c r="O52" i="1"/>
  <c r="O51" i="1"/>
  <c r="O50" i="1"/>
  <c r="O49" i="1"/>
  <c r="O48" i="1"/>
  <c r="O46" i="1"/>
  <c r="O45" i="1"/>
  <c r="O44" i="1"/>
  <c r="O43" i="1"/>
  <c r="O42" i="1"/>
  <c r="O41" i="1"/>
  <c r="O39" i="1"/>
  <c r="O38" i="1"/>
  <c r="O37" i="1"/>
  <c r="O36" i="1"/>
  <c r="O35" i="1"/>
  <c r="O34" i="1"/>
  <c r="O33" i="1"/>
  <c r="O32" i="1"/>
  <c r="G31" i="1"/>
  <c r="O31" i="1"/>
  <c r="O30" i="1"/>
  <c r="O29" i="1"/>
  <c r="O28" i="1"/>
  <c r="O27" i="1"/>
  <c r="O26" i="1"/>
  <c r="O25" i="1"/>
  <c r="G25" i="1"/>
  <c r="O24" i="1"/>
  <c r="O23" i="1"/>
  <c r="O22" i="1"/>
  <c r="O21" i="1"/>
  <c r="O20" i="1"/>
  <c r="O19" i="1"/>
  <c r="G18" i="1"/>
  <c r="O18" i="1"/>
  <c r="O17" i="1"/>
  <c r="O16" i="1"/>
  <c r="O15" i="1"/>
  <c r="O14" i="1"/>
  <c r="O13" i="1"/>
  <c r="O12" i="1"/>
  <c r="O11" i="1"/>
  <c r="O10" i="1"/>
  <c r="O9" i="1"/>
  <c r="O8" i="1"/>
  <c r="G7" i="1"/>
  <c r="M62" i="1" l="1"/>
  <c r="M81" i="1" s="1"/>
  <c r="L62" i="1"/>
  <c r="L81" i="1" s="1"/>
  <c r="I6" i="1"/>
  <c r="I24" i="1"/>
  <c r="N62" i="1"/>
  <c r="N81" i="1" s="1"/>
  <c r="H24" i="1"/>
  <c r="H6" i="1"/>
  <c r="O6" i="1"/>
  <c r="G6" i="1"/>
  <c r="J24" i="1"/>
  <c r="G24" i="1"/>
  <c r="O7" i="1"/>
  <c r="O55" i="1"/>
  <c r="I62" i="1" l="1"/>
  <c r="I81" i="1" s="1"/>
  <c r="H62" i="1"/>
  <c r="H81" i="1" s="1"/>
  <c r="J81" i="1"/>
  <c r="G62" i="1"/>
  <c r="G81" i="1" s="1"/>
  <c r="O62" i="1"/>
  <c r="O79" i="1"/>
  <c r="O81" i="1" l="1"/>
</calcChain>
</file>

<file path=xl/sharedStrings.xml><?xml version="1.0" encoding="utf-8"?>
<sst xmlns="http://schemas.openxmlformats.org/spreadsheetml/2006/main" count="82" uniqueCount="77">
  <si>
    <t>Položka rozpočtu</t>
  </si>
  <si>
    <t>Účet</t>
  </si>
  <si>
    <t>Spotřebované nákupy</t>
  </si>
  <si>
    <t>ZU</t>
  </si>
  <si>
    <t xml:space="preserve">      - spotřeba materiálu</t>
  </si>
  <si>
    <t xml:space="preserve">             - Kancelářské prostředky</t>
  </si>
  <si>
    <t xml:space="preserve">             - Úklidové potřeby</t>
  </si>
  <si>
    <t xml:space="preserve">             - Literatura, časopisy, CD</t>
  </si>
  <si>
    <t xml:space="preserve">             - Učební pomůcky, hračky</t>
  </si>
  <si>
    <t xml:space="preserve">             - Drobný majetek do 1 000,- Kč</t>
  </si>
  <si>
    <t xml:space="preserve">             - Drobný majetek 1 001- 3000,- Kč</t>
  </si>
  <si>
    <t xml:space="preserve">             - Výtvarný materiál</t>
  </si>
  <si>
    <t xml:space="preserve">             - Drobná spotřeba</t>
  </si>
  <si>
    <t>UK třída</t>
  </si>
  <si>
    <t xml:space="preserve">      - nákup potravin</t>
  </si>
  <si>
    <t xml:space="preserve">      - spotřeba energie</t>
  </si>
  <si>
    <t xml:space="preserve">             - Spotřeba elektřiny</t>
  </si>
  <si>
    <t xml:space="preserve">             - Vodné, stočné</t>
  </si>
  <si>
    <t xml:space="preserve">             - Spotřeba plynu</t>
  </si>
  <si>
    <t>Služby</t>
  </si>
  <si>
    <t xml:space="preserve">      - opravy a udržování</t>
  </si>
  <si>
    <t xml:space="preserve">             - opravy a údržba budov</t>
  </si>
  <si>
    <t xml:space="preserve">             - ostatní opravy a údržba</t>
  </si>
  <si>
    <t xml:space="preserve">      - cestovné</t>
  </si>
  <si>
    <t xml:space="preserve">      - náklady na reprezentaci</t>
  </si>
  <si>
    <t xml:space="preserve">      - ostatní služby</t>
  </si>
  <si>
    <t xml:space="preserve">             - Odvoz odpadu</t>
  </si>
  <si>
    <t xml:space="preserve">             - Revize</t>
  </si>
  <si>
    <t xml:space="preserve">             - Školení</t>
  </si>
  <si>
    <t xml:space="preserve">             - Poštovné</t>
  </si>
  <si>
    <t xml:space="preserve">             - Telefonní poplatky</t>
  </si>
  <si>
    <t xml:space="preserve">             - Internet</t>
  </si>
  <si>
    <t xml:space="preserve">             - Poplatky běžný účet</t>
  </si>
  <si>
    <t xml:space="preserve">             - Ostatní služby</t>
  </si>
  <si>
    <t xml:space="preserve">             - Softwarové služby</t>
  </si>
  <si>
    <t>Osobní náklady</t>
  </si>
  <si>
    <t xml:space="preserve">      - mzdové náklady</t>
  </si>
  <si>
    <t xml:space="preserve">      - zákonné sociální pojištění</t>
  </si>
  <si>
    <t xml:space="preserve">      - zákonné sociální náklady</t>
  </si>
  <si>
    <t xml:space="preserve">      - Fond odměn</t>
  </si>
  <si>
    <t>Daně a poplatky</t>
  </si>
  <si>
    <t>Ostatní náklady</t>
  </si>
  <si>
    <t>Ostatní neinvestiční náklady (ONIV)</t>
  </si>
  <si>
    <t>Odpisy, rezervy a opravné položky</t>
  </si>
  <si>
    <t xml:space="preserve">      - odpisy</t>
  </si>
  <si>
    <t xml:space="preserve">      - odpisy budov</t>
  </si>
  <si>
    <t xml:space="preserve">      - DDHM, DDNM</t>
  </si>
  <si>
    <t>Finanční náklady</t>
  </si>
  <si>
    <t>Náklady celkem</t>
  </si>
  <si>
    <t>Výnosy z vlastních výkonů</t>
  </si>
  <si>
    <t xml:space="preserve">     - výnosy ze služeb - příspěvky od rodičů</t>
  </si>
  <si>
    <t xml:space="preserve">     - výnosy z pronájmů</t>
  </si>
  <si>
    <t xml:space="preserve">     - jiné výnosy - stravné</t>
  </si>
  <si>
    <t>Ostatní výnosy z činnosti - přeplatky</t>
  </si>
  <si>
    <t>Finanční výnosy</t>
  </si>
  <si>
    <t>Dotace od KÚ SK na mzdy + ONIV</t>
  </si>
  <si>
    <t>Výnosy celkem</t>
  </si>
  <si>
    <t>Výsledek hospodaření</t>
  </si>
  <si>
    <t>Poznámka:  ZU = závazný ukazatel</t>
  </si>
  <si>
    <t>Pozn.  Červená čísla jsou finance krajského,resp.státního rozpočtu</t>
  </si>
  <si>
    <t>Mateřská škola Tři Dvory</t>
  </si>
  <si>
    <t>Příspěvek obec</t>
  </si>
  <si>
    <t>Rozpočet 2023</t>
  </si>
  <si>
    <t>Návrh 2024</t>
  </si>
  <si>
    <t>Úprava 2024</t>
  </si>
  <si>
    <t>Návrh 2025</t>
  </si>
  <si>
    <t>Výhled 2027</t>
  </si>
  <si>
    <t>Dotace šablony ESF</t>
  </si>
  <si>
    <t xml:space="preserve">      - mzdové náklady,odvody šablony ESF</t>
  </si>
  <si>
    <t xml:space="preserve">             - služby šablony ESF</t>
  </si>
  <si>
    <t>Návrh 2026</t>
  </si>
  <si>
    <t>Výhled 2028</t>
  </si>
  <si>
    <t>úprava 2025</t>
  </si>
  <si>
    <t>Vyvěšeno dne: 28.11.2025</t>
  </si>
  <si>
    <t xml:space="preserve">Sejmuto dne: </t>
  </si>
  <si>
    <t>Schváleno zastupitelstvem obce dne:</t>
  </si>
  <si>
    <t>NÁVRH rozpočtu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</si>
</sst>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[Red]&quot;-&quot;#,##0.00&quot; &quot;[$Kč-405]"/>
  </numFmts>
  <fonts count="19" x14ac:knownFonts="1">
    <font>
      <sz val="11"/>
      <color rgb="FF000000"/>
      <name val="Calibri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2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color rgb="FF0070C0"/>
      <name val="Arial"/>
      <family val="2"/>
      <charset val="238"/>
    </font>
    <font>
      <sz val="8"/>
      <color rgb="FF000000"/>
      <name val="Calibri"/>
      <family val="2"/>
      <charset val="238"/>
    </font>
    <font>
      <i/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4"/>
      <color rgb="FF00000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rgb="FFFFC000"/>
      </patternFill>
    </fill>
    <fill>
      <patternFill patternType="solid">
        <fgColor rgb="FFC1FFC1"/>
        <bgColor rgb="FFC1FFC1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rgb="FFFFF2CC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0" fontId="2" fillId="0" borderId="0" applyNumberFormat="0" applyBorder="0" applyProtection="0"/>
    <xf numFmtId="164" fontId="2" fillId="0" borderId="0" applyBorder="0" applyProtection="0"/>
    <xf numFmtId="164" fontId="2" fillId="0" borderId="0" applyBorder="0" applyProtection="0"/>
  </cellStyleXfs>
  <cellXfs count="66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0" xfId="0" applyFont="1"/>
    <xf numFmtId="0" fontId="6" fillId="3" borderId="0" xfId="0" applyFont="1" applyFill="1"/>
    <xf numFmtId="3" fontId="6" fillId="3" borderId="0" xfId="0" applyNumberFormat="1" applyFont="1" applyFill="1" applyAlignment="1">
      <alignment horizontal="left" indent="1"/>
    </xf>
    <xf numFmtId="3" fontId="6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3" fontId="6" fillId="0" borderId="0" xfId="0" applyNumberFormat="1" applyFont="1"/>
    <xf numFmtId="0" fontId="8" fillId="0" borderId="0" xfId="0" applyFont="1"/>
    <xf numFmtId="0" fontId="9" fillId="3" borderId="0" xfId="0" applyFont="1" applyFill="1"/>
    <xf numFmtId="3" fontId="9" fillId="3" borderId="0" xfId="0" applyNumberFormat="1" applyFont="1" applyFill="1" applyAlignment="1">
      <alignment horizontal="left" indent="1"/>
    </xf>
    <xf numFmtId="3" fontId="9" fillId="3" borderId="0" xfId="0" applyNumberFormat="1" applyFont="1" applyFill="1" applyAlignment="1">
      <alignment horizontal="right"/>
    </xf>
    <xf numFmtId="0" fontId="8" fillId="4" borderId="0" xfId="0" applyFont="1" applyFill="1"/>
    <xf numFmtId="0" fontId="10" fillId="0" borderId="0" xfId="0" applyFont="1"/>
    <xf numFmtId="3" fontId="10" fillId="0" borderId="0" xfId="0" applyNumberFormat="1" applyFont="1" applyAlignment="1">
      <alignment horizontal="left" indent="1"/>
    </xf>
    <xf numFmtId="3" fontId="10" fillId="0" borderId="0" xfId="0" applyNumberFormat="1" applyFont="1" applyAlignment="1">
      <alignment horizontal="right"/>
    </xf>
    <xf numFmtId="0" fontId="11" fillId="0" borderId="0" xfId="0" applyFont="1"/>
    <xf numFmtId="3" fontId="9" fillId="0" borderId="0" xfId="0" applyNumberFormat="1" applyFont="1" applyAlignment="1">
      <alignment horizontal="left" indent="1"/>
    </xf>
    <xf numFmtId="3" fontId="12" fillId="3" borderId="0" xfId="0" applyNumberFormat="1" applyFont="1" applyFill="1" applyAlignment="1">
      <alignment horizontal="right"/>
    </xf>
    <xf numFmtId="0" fontId="6" fillId="4" borderId="0" xfId="0" applyFont="1" applyFill="1"/>
    <xf numFmtId="3" fontId="13" fillId="3" borderId="0" xfId="0" applyNumberFormat="1" applyFont="1" applyFill="1" applyAlignment="1">
      <alignment horizontal="right"/>
    </xf>
    <xf numFmtId="3" fontId="14" fillId="3" borderId="0" xfId="0" applyNumberFormat="1" applyFont="1" applyFill="1" applyAlignment="1">
      <alignment horizontal="right"/>
    </xf>
    <xf numFmtId="0" fontId="15" fillId="0" borderId="0" xfId="0" applyFont="1"/>
    <xf numFmtId="0" fontId="15" fillId="4" borderId="0" xfId="0" applyFont="1" applyFill="1"/>
    <xf numFmtId="0" fontId="15" fillId="3" borderId="0" xfId="0" applyFont="1" applyFill="1"/>
    <xf numFmtId="3" fontId="15" fillId="3" borderId="0" xfId="0" applyNumberFormat="1" applyFont="1" applyFill="1" applyAlignment="1">
      <alignment horizontal="left" indent="1"/>
    </xf>
    <xf numFmtId="3" fontId="15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left" indent="1"/>
    </xf>
    <xf numFmtId="0" fontId="8" fillId="0" borderId="0" xfId="0" applyFont="1" applyAlignment="1">
      <alignment horizontal="right"/>
    </xf>
    <xf numFmtId="0" fontId="16" fillId="0" borderId="0" xfId="0" applyFont="1"/>
    <xf numFmtId="0" fontId="17" fillId="5" borderId="0" xfId="0" applyFont="1" applyFill="1" applyAlignment="1">
      <alignment horizontal="left" vertical="center"/>
    </xf>
    <xf numFmtId="3" fontId="17" fillId="5" borderId="0" xfId="0" applyNumberFormat="1" applyFont="1" applyFill="1" applyAlignment="1">
      <alignment horizontal="left" vertical="center" indent="1"/>
    </xf>
    <xf numFmtId="3" fontId="17" fillId="5" borderId="0" xfId="0" applyNumberFormat="1" applyFont="1" applyFill="1" applyAlignment="1">
      <alignment horizontal="right" vertical="center"/>
    </xf>
    <xf numFmtId="3" fontId="16" fillId="0" borderId="0" xfId="0" applyNumberFormat="1" applyFont="1"/>
    <xf numFmtId="3" fontId="6" fillId="3" borderId="0" xfId="0" applyNumberFormat="1" applyFont="1" applyFill="1"/>
    <xf numFmtId="0" fontId="9" fillId="0" borderId="0" xfId="0" applyFont="1"/>
    <xf numFmtId="0" fontId="9" fillId="4" borderId="0" xfId="0" applyFont="1" applyFill="1"/>
    <xf numFmtId="3" fontId="9" fillId="3" borderId="0" xfId="0" applyNumberFormat="1" applyFont="1" applyFill="1"/>
    <xf numFmtId="3" fontId="6" fillId="6" borderId="0" xfId="0" applyNumberFormat="1" applyFont="1" applyFill="1" applyAlignment="1">
      <alignment horizontal="right"/>
    </xf>
    <xf numFmtId="0" fontId="17" fillId="5" borderId="0" xfId="0" applyFont="1" applyFill="1"/>
    <xf numFmtId="3" fontId="17" fillId="5" borderId="0" xfId="0" applyNumberFormat="1" applyFont="1" applyFill="1" applyAlignment="1">
      <alignment horizontal="left" indent="1"/>
    </xf>
    <xf numFmtId="3" fontId="17" fillId="5" borderId="0" xfId="0" applyNumberFormat="1" applyFont="1" applyFill="1" applyAlignment="1">
      <alignment horizontal="right"/>
    </xf>
    <xf numFmtId="3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right"/>
    </xf>
    <xf numFmtId="0" fontId="17" fillId="0" borderId="0" xfId="0" applyFont="1"/>
    <xf numFmtId="0" fontId="17" fillId="4" borderId="0" xfId="0" applyFont="1" applyFill="1"/>
    <xf numFmtId="3" fontId="17" fillId="4" borderId="0" xfId="0" applyNumberFormat="1" applyFont="1" applyFill="1" applyAlignment="1">
      <alignment horizontal="left" indent="1"/>
    </xf>
    <xf numFmtId="3" fontId="17" fillId="4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13" fillId="6" borderId="0" xfId="0" applyNumberFormat="1" applyFont="1" applyFill="1" applyAlignment="1">
      <alignment horizontal="right"/>
    </xf>
    <xf numFmtId="3" fontId="6" fillId="7" borderId="0" xfId="0" applyNumberFormat="1" applyFont="1" applyFill="1" applyAlignment="1">
      <alignment horizontal="right"/>
    </xf>
    <xf numFmtId="3" fontId="6" fillId="8" borderId="0" xfId="0" applyNumberFormat="1" applyFont="1" applyFill="1" applyAlignment="1">
      <alignment horizontal="right"/>
    </xf>
    <xf numFmtId="3" fontId="7" fillId="9" borderId="0" xfId="0" applyNumberFormat="1" applyFont="1" applyFill="1" applyAlignment="1">
      <alignment horizontal="right"/>
    </xf>
    <xf numFmtId="3" fontId="9" fillId="9" borderId="0" xfId="0" applyNumberFormat="1" applyFont="1" applyFill="1" applyAlignment="1">
      <alignment horizontal="right"/>
    </xf>
    <xf numFmtId="3" fontId="7" fillId="10" borderId="0" xfId="0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9">
    <cellStyle name="Heading" xfId="1" xr:uid="{00000000-0005-0000-0000-000000000000}"/>
    <cellStyle name="Heading 1" xfId="2" xr:uid="{00000000-0005-0000-0000-000001000000}"/>
    <cellStyle name="Heading1" xfId="3" xr:uid="{00000000-0005-0000-0000-000002000000}"/>
    <cellStyle name="Heading1 2" xfId="4" xr:uid="{00000000-0005-0000-0000-000003000000}"/>
    <cellStyle name="Normální" xfId="0" builtinId="0" customBuiltin="1"/>
    <cellStyle name="Result" xfId="5" xr:uid="{00000000-0005-0000-0000-000005000000}"/>
    <cellStyle name="Result 3" xfId="6" xr:uid="{00000000-0005-0000-0000-000006000000}"/>
    <cellStyle name="Result2" xfId="7" xr:uid="{00000000-0005-0000-0000-000007000000}"/>
    <cellStyle name="Result2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tabSelected="1" workbookViewId="0">
      <selection activeCell="D1" sqref="D1:G1"/>
    </sheetView>
  </sheetViews>
  <sheetFormatPr defaultRowHeight="15" x14ac:dyDescent="0.25"/>
  <cols>
    <col min="1" max="1" width="9" customWidth="1"/>
    <col min="2" max="2" width="2.7109375" customWidth="1"/>
    <col min="3" max="3" width="1.7109375" customWidth="1"/>
    <col min="4" max="4" width="3.5703125" customWidth="1"/>
    <col min="5" max="5" width="32.85546875" customWidth="1"/>
    <col min="6" max="6" width="7.85546875" customWidth="1"/>
    <col min="7" max="13" width="11.85546875" customWidth="1"/>
    <col min="14" max="14" width="12.7109375" customWidth="1"/>
    <col min="15" max="15" width="13.5703125" customWidth="1"/>
    <col min="16" max="1020" width="9" customWidth="1"/>
    <col min="1021" max="1021" width="8.85546875" customWidth="1"/>
  </cols>
  <sheetData>
    <row r="1" spans="1:15" s="1" customFormat="1" ht="26.25" x14ac:dyDescent="0.4">
      <c r="D1" s="64" t="s">
        <v>76</v>
      </c>
      <c r="E1" s="64"/>
      <c r="F1" s="64"/>
      <c r="G1" s="64"/>
      <c r="H1" s="55"/>
      <c r="I1" s="55"/>
    </row>
    <row r="2" spans="1:15" ht="20.25" x14ac:dyDescent="0.3">
      <c r="A2" s="1"/>
      <c r="B2" s="1"/>
      <c r="C2" s="1"/>
      <c r="D2" s="65" t="s">
        <v>60</v>
      </c>
      <c r="E2" s="65"/>
      <c r="F2" s="65"/>
      <c r="G2" s="65"/>
      <c r="H2" s="56"/>
      <c r="I2" s="56"/>
    </row>
    <row r="3" spans="1:15" x14ac:dyDescent="0.25">
      <c r="A3" s="1"/>
      <c r="B3" s="1"/>
      <c r="C3" s="1"/>
      <c r="D3" s="1"/>
      <c r="F3" s="2"/>
    </row>
    <row r="4" spans="1:15" s="3" customFormat="1" ht="42" customHeight="1" x14ac:dyDescent="0.25">
      <c r="D4" s="4"/>
      <c r="E4" s="4" t="s">
        <v>0</v>
      </c>
      <c r="F4" s="5" t="s">
        <v>1</v>
      </c>
      <c r="G4" s="6" t="s">
        <v>62</v>
      </c>
      <c r="H4" s="6" t="s">
        <v>63</v>
      </c>
      <c r="I4" s="6" t="s">
        <v>64</v>
      </c>
      <c r="J4" s="6" t="s">
        <v>65</v>
      </c>
      <c r="K4" s="6" t="s">
        <v>72</v>
      </c>
      <c r="L4" s="6" t="s">
        <v>70</v>
      </c>
      <c r="M4" s="6" t="s">
        <v>66</v>
      </c>
      <c r="N4" s="6" t="s">
        <v>71</v>
      </c>
    </row>
    <row r="5" spans="1:15" s="1" customFormat="1" ht="14.25" x14ac:dyDescent="0.2">
      <c r="D5" s="7"/>
      <c r="E5" s="7"/>
      <c r="F5" s="8"/>
    </row>
    <row r="6" spans="1:15" s="9" customFormat="1" ht="12.75" x14ac:dyDescent="0.2">
      <c r="D6" s="10"/>
      <c r="E6" s="10" t="s">
        <v>2</v>
      </c>
      <c r="F6" s="11">
        <v>50</v>
      </c>
      <c r="G6" s="13">
        <f>+G7+G17+G18</f>
        <v>660500</v>
      </c>
      <c r="H6" s="61">
        <f>+H7+H17+H18</f>
        <v>762000</v>
      </c>
      <c r="I6" s="61">
        <f>+I7+I17+I18</f>
        <v>832000</v>
      </c>
      <c r="J6" s="61">
        <v>850000</v>
      </c>
      <c r="K6" s="61">
        <v>850000</v>
      </c>
      <c r="L6" s="63">
        <f>+L7+L17+L18</f>
        <v>850000</v>
      </c>
      <c r="M6" s="63">
        <f>+M7+M17+M18</f>
        <v>860000</v>
      </c>
      <c r="N6" s="63">
        <f>+N7+N17+N18</f>
        <v>860000</v>
      </c>
      <c r="O6" s="14" t="e">
        <f>+#REF!-#REF!</f>
        <v>#REF!</v>
      </c>
    </row>
    <row r="7" spans="1:15" s="15" customFormat="1" ht="11.25" x14ac:dyDescent="0.2">
      <c r="D7" s="16" t="s">
        <v>3</v>
      </c>
      <c r="E7" s="16" t="s">
        <v>4</v>
      </c>
      <c r="F7" s="17">
        <v>501</v>
      </c>
      <c r="G7" s="18">
        <f>SUM(G8:G15)</f>
        <v>116000</v>
      </c>
      <c r="H7" s="62">
        <f>SUM(H8:H15)</f>
        <v>137000</v>
      </c>
      <c r="I7" s="62">
        <f>SUM(I8:I15)</f>
        <v>137000</v>
      </c>
      <c r="J7" s="62">
        <v>150000</v>
      </c>
      <c r="K7" s="62">
        <v>150000</v>
      </c>
      <c r="L7" s="62">
        <f>SUM(L8:L15)</f>
        <v>150000</v>
      </c>
      <c r="M7" s="18">
        <v>160000</v>
      </c>
      <c r="N7" s="18">
        <v>160000</v>
      </c>
      <c r="O7" s="15" t="e">
        <f>+#REF!-#REF!</f>
        <v>#REF!</v>
      </c>
    </row>
    <row r="8" spans="1:15" s="23" customFormat="1" ht="11.25" x14ac:dyDescent="0.2">
      <c r="A8" s="15"/>
      <c r="B8" s="19"/>
      <c r="C8" s="15"/>
      <c r="D8" s="20"/>
      <c r="E8" s="20" t="s">
        <v>5</v>
      </c>
      <c r="F8" s="21"/>
      <c r="G8" s="22">
        <v>10000</v>
      </c>
      <c r="H8" s="22">
        <v>5000</v>
      </c>
      <c r="I8" s="22">
        <v>5000</v>
      </c>
      <c r="J8" s="22"/>
      <c r="K8" s="22"/>
      <c r="L8" s="22">
        <v>5000</v>
      </c>
      <c r="M8" s="22"/>
      <c r="N8" s="22"/>
      <c r="O8" s="23" t="e">
        <f>+#REF!-#REF!</f>
        <v>#REF!</v>
      </c>
    </row>
    <row r="9" spans="1:15" s="23" customFormat="1" ht="11.25" x14ac:dyDescent="0.2">
      <c r="A9" s="15"/>
      <c r="B9" s="19"/>
      <c r="C9" s="15"/>
      <c r="D9" s="20"/>
      <c r="E9" s="20" t="s">
        <v>6</v>
      </c>
      <c r="F9" s="21"/>
      <c r="G9" s="22">
        <v>25000</v>
      </c>
      <c r="H9" s="22">
        <v>32000</v>
      </c>
      <c r="I9" s="22">
        <v>32000</v>
      </c>
      <c r="J9" s="22"/>
      <c r="K9" s="22"/>
      <c r="L9" s="22">
        <v>37000</v>
      </c>
      <c r="M9" s="22"/>
      <c r="N9" s="22"/>
      <c r="O9" s="23" t="e">
        <f>+#REF!-#REF!</f>
        <v>#REF!</v>
      </c>
    </row>
    <row r="10" spans="1:15" s="23" customFormat="1" ht="11.25" x14ac:dyDescent="0.2">
      <c r="A10" s="15"/>
      <c r="B10" s="19"/>
      <c r="C10" s="15"/>
      <c r="D10" s="20"/>
      <c r="E10" s="20" t="s">
        <v>7</v>
      </c>
      <c r="F10" s="21"/>
      <c r="G10" s="22">
        <v>1000</v>
      </c>
      <c r="H10" s="22">
        <v>4000</v>
      </c>
      <c r="I10" s="22">
        <v>4000</v>
      </c>
      <c r="J10" s="22"/>
      <c r="K10" s="22"/>
      <c r="L10" s="22">
        <v>4000</v>
      </c>
      <c r="M10" s="22"/>
      <c r="N10" s="22"/>
      <c r="O10" s="23" t="e">
        <f>+#REF!-#REF!</f>
        <v>#REF!</v>
      </c>
    </row>
    <row r="11" spans="1:15" s="23" customFormat="1" ht="11.25" x14ac:dyDescent="0.2">
      <c r="A11" s="15"/>
      <c r="B11" s="19"/>
      <c r="C11" s="15"/>
      <c r="D11" s="20"/>
      <c r="E11" s="20" t="s">
        <v>8</v>
      </c>
      <c r="F11" s="21"/>
      <c r="G11" s="22">
        <v>15000</v>
      </c>
      <c r="H11" s="22">
        <v>36000</v>
      </c>
      <c r="I11" s="22">
        <v>36000</v>
      </c>
      <c r="J11" s="22"/>
      <c r="K11" s="22"/>
      <c r="L11" s="22">
        <v>36000</v>
      </c>
      <c r="M11" s="22"/>
      <c r="N11" s="22"/>
      <c r="O11" s="23" t="e">
        <f>+#REF!-#REF!</f>
        <v>#REF!</v>
      </c>
    </row>
    <row r="12" spans="1:15" s="23" customFormat="1" ht="11.25" x14ac:dyDescent="0.2">
      <c r="A12" s="15"/>
      <c r="B12" s="19"/>
      <c r="C12" s="15"/>
      <c r="D12" s="20"/>
      <c r="E12" s="20" t="s">
        <v>9</v>
      </c>
      <c r="F12" s="21"/>
      <c r="G12" s="22">
        <v>5000</v>
      </c>
      <c r="H12" s="22">
        <v>3000</v>
      </c>
      <c r="I12" s="22">
        <v>3000</v>
      </c>
      <c r="J12" s="22"/>
      <c r="K12" s="22"/>
      <c r="L12" s="22">
        <v>3000</v>
      </c>
      <c r="M12" s="22"/>
      <c r="N12" s="22"/>
      <c r="O12" s="23" t="e">
        <f>+#REF!-#REF!</f>
        <v>#REF!</v>
      </c>
    </row>
    <row r="13" spans="1:15" s="23" customFormat="1" ht="11.25" x14ac:dyDescent="0.2">
      <c r="A13" s="15"/>
      <c r="B13" s="19"/>
      <c r="C13" s="15"/>
      <c r="D13" s="20"/>
      <c r="E13" s="20" t="s">
        <v>10</v>
      </c>
      <c r="F13" s="21"/>
      <c r="G13" s="22">
        <v>10000</v>
      </c>
      <c r="H13" s="22">
        <v>5000</v>
      </c>
      <c r="I13" s="22">
        <v>5000</v>
      </c>
      <c r="J13" s="22"/>
      <c r="K13" s="22"/>
      <c r="L13" s="22">
        <v>5000</v>
      </c>
      <c r="M13" s="22"/>
      <c r="N13" s="22"/>
      <c r="O13" s="23" t="e">
        <f>+#REF!-#REF!</f>
        <v>#REF!</v>
      </c>
    </row>
    <row r="14" spans="1:15" s="23" customFormat="1" ht="11.25" x14ac:dyDescent="0.2">
      <c r="A14" s="15"/>
      <c r="B14" s="19"/>
      <c r="C14" s="15"/>
      <c r="D14" s="20"/>
      <c r="E14" s="20" t="s">
        <v>11</v>
      </c>
      <c r="F14" s="21"/>
      <c r="G14" s="22">
        <v>40000</v>
      </c>
      <c r="H14" s="22">
        <v>20000</v>
      </c>
      <c r="I14" s="22">
        <v>20000</v>
      </c>
      <c r="J14" s="22"/>
      <c r="K14" s="22"/>
      <c r="L14" s="22">
        <v>20000</v>
      </c>
      <c r="M14" s="22"/>
      <c r="N14" s="22"/>
      <c r="O14" s="23" t="e">
        <f>+#REF!-#REF!</f>
        <v>#REF!</v>
      </c>
    </row>
    <row r="15" spans="1:15" s="23" customFormat="1" ht="11.25" x14ac:dyDescent="0.2">
      <c r="A15" s="15"/>
      <c r="B15" s="19"/>
      <c r="C15" s="15"/>
      <c r="D15" s="20"/>
      <c r="E15" s="20" t="s">
        <v>12</v>
      </c>
      <c r="F15" s="21"/>
      <c r="G15" s="22">
        <v>10000</v>
      </c>
      <c r="H15" s="22">
        <v>32000</v>
      </c>
      <c r="I15" s="22">
        <v>32000</v>
      </c>
      <c r="J15" s="22"/>
      <c r="K15" s="22"/>
      <c r="L15" s="22">
        <v>40000</v>
      </c>
      <c r="M15" s="22"/>
      <c r="N15" s="22"/>
      <c r="O15" s="23" t="e">
        <f>+#REF!-#REF!</f>
        <v>#REF!</v>
      </c>
    </row>
    <row r="16" spans="1:15" x14ac:dyDescent="0.25">
      <c r="A16" s="15"/>
      <c r="C16" s="15"/>
      <c r="D16" s="20"/>
      <c r="E16" s="20" t="s">
        <v>13</v>
      </c>
      <c r="F16" s="24"/>
      <c r="G16" s="22"/>
      <c r="H16" s="22"/>
      <c r="I16" s="22"/>
      <c r="J16" s="22"/>
      <c r="K16" s="22"/>
      <c r="L16" s="22"/>
      <c r="M16" s="22"/>
      <c r="N16" s="22"/>
      <c r="O16" s="23" t="e">
        <f>+#REF!-#REF!</f>
        <v>#REF!</v>
      </c>
    </row>
    <row r="17" spans="1:15" x14ac:dyDescent="0.25">
      <c r="A17" s="15"/>
      <c r="B17" s="19"/>
      <c r="C17" s="15"/>
      <c r="D17" s="16"/>
      <c r="E17" s="16" t="s">
        <v>14</v>
      </c>
      <c r="F17" s="17">
        <v>501800</v>
      </c>
      <c r="G17" s="18">
        <v>250000</v>
      </c>
      <c r="H17" s="18">
        <v>280000</v>
      </c>
      <c r="I17" s="18">
        <v>350000</v>
      </c>
      <c r="J17" s="18">
        <v>350000</v>
      </c>
      <c r="K17" s="18">
        <v>350000</v>
      </c>
      <c r="L17" s="18">
        <v>350000</v>
      </c>
      <c r="M17" s="18">
        <v>350000</v>
      </c>
      <c r="N17" s="18">
        <v>350000</v>
      </c>
      <c r="O17" s="23" t="e">
        <f>+#REF!-#REF!</f>
        <v>#REF!</v>
      </c>
    </row>
    <row r="18" spans="1:15" x14ac:dyDescent="0.25">
      <c r="A18" s="15"/>
      <c r="C18" s="15"/>
      <c r="D18" s="16" t="s">
        <v>3</v>
      </c>
      <c r="E18" s="16" t="s">
        <v>15</v>
      </c>
      <c r="F18" s="17">
        <v>502</v>
      </c>
      <c r="G18" s="18">
        <f>SUM(G19:G21)</f>
        <v>294500</v>
      </c>
      <c r="H18" s="62">
        <f>SUM(H19:H21)</f>
        <v>345000</v>
      </c>
      <c r="I18" s="62">
        <f>SUM(I19:I21)</f>
        <v>345000</v>
      </c>
      <c r="J18" s="62">
        <v>350000</v>
      </c>
      <c r="K18" s="62">
        <v>350000</v>
      </c>
      <c r="L18" s="62">
        <v>350000</v>
      </c>
      <c r="M18" s="18">
        <v>350000</v>
      </c>
      <c r="N18" s="18">
        <v>350000</v>
      </c>
      <c r="O18" s="23" t="e">
        <f>+#REF!-#REF!</f>
        <v>#REF!</v>
      </c>
    </row>
    <row r="19" spans="1:15" x14ac:dyDescent="0.25">
      <c r="A19" s="15"/>
      <c r="B19" s="19"/>
      <c r="C19" s="15"/>
      <c r="D19" s="20"/>
      <c r="E19" s="20" t="s">
        <v>16</v>
      </c>
      <c r="F19" s="21"/>
      <c r="G19" s="22">
        <v>200000</v>
      </c>
      <c r="H19" s="22">
        <v>100000</v>
      </c>
      <c r="I19" s="22">
        <v>100000</v>
      </c>
      <c r="J19" s="22"/>
      <c r="K19" s="22"/>
      <c r="L19" s="22">
        <v>100000</v>
      </c>
      <c r="M19" s="22"/>
      <c r="N19" s="22"/>
      <c r="O19" s="23" t="e">
        <f>+#REF!-#REF!</f>
        <v>#REF!</v>
      </c>
    </row>
    <row r="20" spans="1:15" x14ac:dyDescent="0.25">
      <c r="A20" s="15"/>
      <c r="B20" s="19"/>
      <c r="C20" s="15"/>
      <c r="D20" s="20"/>
      <c r="E20" s="20" t="s">
        <v>17</v>
      </c>
      <c r="F20" s="21"/>
      <c r="G20" s="22">
        <v>30000</v>
      </c>
      <c r="H20" s="22">
        <v>45000</v>
      </c>
      <c r="I20" s="22">
        <v>45000</v>
      </c>
      <c r="J20" s="22"/>
      <c r="K20" s="22"/>
      <c r="L20" s="22">
        <v>50000</v>
      </c>
      <c r="M20" s="22"/>
      <c r="N20" s="22"/>
      <c r="O20" s="23" t="e">
        <f>+#REF!-#REF!</f>
        <v>#REF!</v>
      </c>
    </row>
    <row r="21" spans="1:15" x14ac:dyDescent="0.25">
      <c r="A21" s="15"/>
      <c r="B21" s="19"/>
      <c r="C21" s="15"/>
      <c r="D21" s="20"/>
      <c r="E21" s="20" t="s">
        <v>18</v>
      </c>
      <c r="F21" s="21"/>
      <c r="G21" s="22">
        <v>64500</v>
      </c>
      <c r="H21" s="22">
        <v>200000</v>
      </c>
      <c r="I21" s="22">
        <v>200000</v>
      </c>
      <c r="J21" s="22"/>
      <c r="K21" s="22"/>
      <c r="L21" s="22">
        <v>200000</v>
      </c>
      <c r="M21" s="22"/>
      <c r="N21" s="22"/>
      <c r="O21" s="23" t="e">
        <f>+#REF!-#REF!</f>
        <v>#REF!</v>
      </c>
    </row>
    <row r="22" spans="1:15" x14ac:dyDescent="0.25">
      <c r="A22" s="15"/>
      <c r="C22" s="15"/>
      <c r="D22" s="20"/>
      <c r="E22" s="20"/>
      <c r="F22" s="21"/>
      <c r="G22" s="22"/>
      <c r="H22" s="22"/>
      <c r="I22" s="22"/>
      <c r="J22" s="22"/>
      <c r="K22" s="22"/>
      <c r="L22" s="22"/>
      <c r="M22" s="22"/>
      <c r="N22" s="22"/>
      <c r="O22" s="23" t="e">
        <f>+#REF!-#REF!</f>
        <v>#REF!</v>
      </c>
    </row>
    <row r="23" spans="1:15" x14ac:dyDescent="0.25">
      <c r="A23" s="15"/>
      <c r="C23" s="15"/>
      <c r="D23" s="16"/>
      <c r="E23" s="16"/>
      <c r="F23" s="17"/>
      <c r="G23" s="18"/>
      <c r="H23" s="18"/>
      <c r="I23" s="18"/>
      <c r="J23" s="18"/>
      <c r="K23" s="18"/>
      <c r="L23" s="18"/>
      <c r="M23" s="18"/>
      <c r="N23" s="18"/>
      <c r="O23" s="23" t="e">
        <f>+#REF!-#REF!</f>
        <v>#REF!</v>
      </c>
    </row>
    <row r="24" spans="1:15" s="1" customFormat="1" ht="14.25" x14ac:dyDescent="0.2">
      <c r="D24" s="10" t="s">
        <v>3</v>
      </c>
      <c r="E24" s="10" t="s">
        <v>19</v>
      </c>
      <c r="F24" s="11">
        <v>51</v>
      </c>
      <c r="G24" s="13">
        <f t="shared" ref="G24:N24" si="0">+G25+G29+G30+G31</f>
        <v>249500</v>
      </c>
      <c r="H24" s="61">
        <f t="shared" si="0"/>
        <v>243000</v>
      </c>
      <c r="I24" s="61">
        <f t="shared" si="0"/>
        <v>273000</v>
      </c>
      <c r="J24" s="61">
        <f t="shared" si="0"/>
        <v>247777</v>
      </c>
      <c r="K24" s="61">
        <f t="shared" si="0"/>
        <v>247777</v>
      </c>
      <c r="L24" s="61">
        <f t="shared" si="0"/>
        <v>235777</v>
      </c>
      <c r="M24" s="61">
        <f t="shared" si="0"/>
        <v>255000</v>
      </c>
      <c r="N24" s="61">
        <f t="shared" si="0"/>
        <v>255000</v>
      </c>
      <c r="O24" s="1" t="e">
        <f>+#REF!-#REF!</f>
        <v>#REF!</v>
      </c>
    </row>
    <row r="25" spans="1:15" s="15" customFormat="1" ht="11.25" x14ac:dyDescent="0.2">
      <c r="D25" s="16"/>
      <c r="E25" s="16" t="s">
        <v>20</v>
      </c>
      <c r="F25" s="17">
        <v>511</v>
      </c>
      <c r="G25" s="18">
        <f>SUM(G26:G27)</f>
        <v>40000</v>
      </c>
      <c r="H25" s="18">
        <f>SUM(H26:H27)</f>
        <v>40000</v>
      </c>
      <c r="I25" s="18">
        <f>SUM(I26:I27)</f>
        <v>40000</v>
      </c>
      <c r="J25" s="18">
        <v>32777</v>
      </c>
      <c r="K25" s="18">
        <v>32777</v>
      </c>
      <c r="L25" s="18">
        <v>32777</v>
      </c>
      <c r="M25" s="18">
        <v>40000</v>
      </c>
      <c r="N25" s="18">
        <v>40000</v>
      </c>
      <c r="O25" s="15" t="e">
        <f>+#REF!-#REF!</f>
        <v>#REF!</v>
      </c>
    </row>
    <row r="26" spans="1:15" s="23" customFormat="1" ht="11.25" x14ac:dyDescent="0.2">
      <c r="A26" s="15"/>
      <c r="B26" s="19"/>
      <c r="C26" s="15"/>
      <c r="D26" s="20"/>
      <c r="E26" s="20" t="s">
        <v>21</v>
      </c>
      <c r="F26" s="21"/>
      <c r="G26" s="22">
        <v>35000</v>
      </c>
      <c r="H26" s="22">
        <v>35000</v>
      </c>
      <c r="I26" s="22">
        <v>35000</v>
      </c>
      <c r="J26" s="22"/>
      <c r="K26" s="22"/>
      <c r="L26" s="22"/>
      <c r="M26" s="22"/>
      <c r="N26" s="22"/>
      <c r="O26" s="23" t="e">
        <f>+#REF!-#REF!</f>
        <v>#REF!</v>
      </c>
    </row>
    <row r="27" spans="1:15" s="23" customFormat="1" ht="11.25" x14ac:dyDescent="0.2">
      <c r="A27" s="15"/>
      <c r="B27" s="19"/>
      <c r="C27" s="15"/>
      <c r="D27" s="20"/>
      <c r="E27" s="20" t="s">
        <v>22</v>
      </c>
      <c r="F27" s="21"/>
      <c r="G27" s="22">
        <v>5000</v>
      </c>
      <c r="H27" s="22">
        <v>5000</v>
      </c>
      <c r="I27" s="22">
        <v>5000</v>
      </c>
      <c r="J27" s="22"/>
      <c r="K27" s="22"/>
      <c r="L27" s="22"/>
      <c r="M27" s="22"/>
      <c r="N27" s="22"/>
      <c r="O27" s="23" t="e">
        <f>+#REF!-#REF!</f>
        <v>#REF!</v>
      </c>
    </row>
    <row r="28" spans="1:15" x14ac:dyDescent="0.25">
      <c r="A28" s="15"/>
      <c r="C28" s="15"/>
      <c r="D28" s="20"/>
      <c r="E28" s="20"/>
      <c r="F28" s="21"/>
      <c r="G28" s="22"/>
      <c r="H28" s="22"/>
      <c r="I28" s="22"/>
      <c r="J28" s="22"/>
      <c r="K28" s="22"/>
      <c r="L28" s="22"/>
      <c r="M28" s="22"/>
      <c r="N28" s="22"/>
      <c r="O28" s="23" t="e">
        <f>+#REF!-#REF!</f>
        <v>#REF!</v>
      </c>
    </row>
    <row r="29" spans="1:15" x14ac:dyDescent="0.25">
      <c r="A29" s="15"/>
      <c r="B29" s="19"/>
      <c r="C29" s="15"/>
      <c r="D29" s="16"/>
      <c r="E29" s="16" t="s">
        <v>23</v>
      </c>
      <c r="F29" s="17">
        <v>512</v>
      </c>
      <c r="G29" s="18">
        <v>0</v>
      </c>
      <c r="H29" s="18"/>
      <c r="I29" s="18"/>
      <c r="J29" s="18"/>
      <c r="K29" s="18"/>
      <c r="L29" s="18"/>
      <c r="M29" s="18"/>
      <c r="N29" s="18"/>
      <c r="O29" s="23" t="e">
        <f>+#REF!-#REF!</f>
        <v>#REF!</v>
      </c>
    </row>
    <row r="30" spans="1:15" x14ac:dyDescent="0.25">
      <c r="A30" s="15"/>
      <c r="B30" s="19"/>
      <c r="C30" s="15"/>
      <c r="D30" s="16"/>
      <c r="E30" s="16" t="s">
        <v>24</v>
      </c>
      <c r="F30" s="17">
        <v>513</v>
      </c>
      <c r="G30" s="18">
        <v>0</v>
      </c>
      <c r="H30" s="18"/>
      <c r="I30" s="18"/>
      <c r="J30" s="18"/>
      <c r="K30" s="18"/>
      <c r="L30" s="18"/>
      <c r="M30" s="18"/>
      <c r="N30" s="18"/>
      <c r="O30" s="23" t="e">
        <f>+#REF!-#REF!</f>
        <v>#REF!</v>
      </c>
    </row>
    <row r="31" spans="1:15" x14ac:dyDescent="0.25">
      <c r="A31" s="15"/>
      <c r="C31" s="15"/>
      <c r="D31" s="16"/>
      <c r="E31" s="16" t="s">
        <v>25</v>
      </c>
      <c r="F31" s="17">
        <v>518</v>
      </c>
      <c r="G31" s="18">
        <f>SUM(G32:G41)</f>
        <v>209500</v>
      </c>
      <c r="H31" s="62">
        <f>SUM(H32:H41)</f>
        <v>203000</v>
      </c>
      <c r="I31" s="62">
        <f>SUM(I32:I41)</f>
        <v>233000</v>
      </c>
      <c r="J31" s="62">
        <v>215000</v>
      </c>
      <c r="K31" s="62">
        <v>215000</v>
      </c>
      <c r="L31" s="62">
        <f>SUM(L32:L41)</f>
        <v>203000</v>
      </c>
      <c r="M31" s="18">
        <v>215000</v>
      </c>
      <c r="N31" s="18">
        <v>215000</v>
      </c>
      <c r="O31" s="23" t="e">
        <f>+#REF!-#REF!</f>
        <v>#REF!</v>
      </c>
    </row>
    <row r="32" spans="1:15" x14ac:dyDescent="0.25">
      <c r="A32" s="15"/>
      <c r="B32" s="19"/>
      <c r="C32" s="15"/>
      <c r="D32" s="20"/>
      <c r="E32" s="20" t="s">
        <v>26</v>
      </c>
      <c r="F32" s="21"/>
      <c r="G32" s="22">
        <v>10000</v>
      </c>
      <c r="H32" s="22">
        <v>10000</v>
      </c>
      <c r="I32" s="22">
        <v>10000</v>
      </c>
      <c r="J32" s="22"/>
      <c r="K32" s="22"/>
      <c r="L32" s="22">
        <v>10000</v>
      </c>
      <c r="M32" s="22"/>
      <c r="N32" s="22"/>
      <c r="O32" s="23" t="e">
        <f>+#REF!-#REF!</f>
        <v>#REF!</v>
      </c>
    </row>
    <row r="33" spans="1:15" x14ac:dyDescent="0.25">
      <c r="A33" s="15"/>
      <c r="B33" s="19"/>
      <c r="C33" s="15"/>
      <c r="D33" s="20"/>
      <c r="E33" s="20" t="s">
        <v>27</v>
      </c>
      <c r="F33" s="21"/>
      <c r="G33" s="22">
        <v>20000</v>
      </c>
      <c r="H33" s="22">
        <v>25000</v>
      </c>
      <c r="I33" s="22">
        <v>25000</v>
      </c>
      <c r="J33" s="22"/>
      <c r="K33" s="22"/>
      <c r="L33" s="22">
        <v>25000</v>
      </c>
      <c r="M33" s="22"/>
      <c r="N33" s="22"/>
      <c r="O33" s="23" t="e">
        <f>+#REF!-#REF!</f>
        <v>#REF!</v>
      </c>
    </row>
    <row r="34" spans="1:15" x14ac:dyDescent="0.25">
      <c r="A34" s="15"/>
      <c r="B34" s="19"/>
      <c r="C34" s="15"/>
      <c r="D34" s="20"/>
      <c r="E34" s="20" t="s">
        <v>28</v>
      </c>
      <c r="F34" s="21"/>
      <c r="G34" s="22">
        <v>7000</v>
      </c>
      <c r="H34" s="22">
        <v>7000</v>
      </c>
      <c r="I34" s="22">
        <v>7000</v>
      </c>
      <c r="J34" s="22"/>
      <c r="K34" s="22"/>
      <c r="L34" s="22">
        <v>7000</v>
      </c>
      <c r="M34" s="22"/>
      <c r="N34" s="22"/>
      <c r="O34" s="23" t="e">
        <f>+#REF!-#REF!</f>
        <v>#REF!</v>
      </c>
    </row>
    <row r="35" spans="1:15" x14ac:dyDescent="0.25">
      <c r="A35" s="15"/>
      <c r="B35" s="19"/>
      <c r="C35" s="15"/>
      <c r="D35" s="20"/>
      <c r="E35" s="20" t="s">
        <v>29</v>
      </c>
      <c r="F35" s="21"/>
      <c r="G35" s="22">
        <v>1000</v>
      </c>
      <c r="H35" s="22">
        <v>1000</v>
      </c>
      <c r="I35" s="22">
        <v>1000</v>
      </c>
      <c r="J35" s="22"/>
      <c r="K35" s="22"/>
      <c r="L35" s="22">
        <v>1000</v>
      </c>
      <c r="M35" s="22"/>
      <c r="N35" s="22"/>
      <c r="O35" s="23" t="e">
        <f>+#REF!-#REF!</f>
        <v>#REF!</v>
      </c>
    </row>
    <row r="36" spans="1:15" x14ac:dyDescent="0.25">
      <c r="A36" s="15"/>
      <c r="B36" s="19"/>
      <c r="C36" s="15"/>
      <c r="D36" s="20"/>
      <c r="E36" s="20" t="s">
        <v>30</v>
      </c>
      <c r="F36" s="21"/>
      <c r="G36" s="22">
        <v>50000</v>
      </c>
      <c r="H36" s="22">
        <v>15000</v>
      </c>
      <c r="I36" s="22">
        <v>15000</v>
      </c>
      <c r="J36" s="22"/>
      <c r="K36" s="22"/>
      <c r="L36" s="22">
        <v>15000</v>
      </c>
      <c r="M36" s="22"/>
      <c r="N36" s="22"/>
      <c r="O36" s="23" t="e">
        <f>+#REF!-#REF!</f>
        <v>#REF!</v>
      </c>
    </row>
    <row r="37" spans="1:15" x14ac:dyDescent="0.25">
      <c r="A37" s="15"/>
      <c r="B37" s="19"/>
      <c r="C37" s="15"/>
      <c r="D37" s="20"/>
      <c r="E37" s="20" t="s">
        <v>31</v>
      </c>
      <c r="F37" s="21"/>
      <c r="G37" s="22">
        <v>7500</v>
      </c>
      <c r="H37" s="22">
        <v>0</v>
      </c>
      <c r="I37" s="22">
        <v>0</v>
      </c>
      <c r="J37" s="22"/>
      <c r="K37" s="22"/>
      <c r="L37" s="22">
        <v>0</v>
      </c>
      <c r="M37" s="22"/>
      <c r="N37" s="22"/>
      <c r="O37" s="23" t="e">
        <f>+#REF!-#REF!</f>
        <v>#REF!</v>
      </c>
    </row>
    <row r="38" spans="1:15" x14ac:dyDescent="0.25">
      <c r="A38" s="15"/>
      <c r="B38" s="19"/>
      <c r="C38" s="15"/>
      <c r="D38" s="20"/>
      <c r="E38" s="20" t="s">
        <v>32</v>
      </c>
      <c r="F38" s="21"/>
      <c r="G38" s="22">
        <v>4000</v>
      </c>
      <c r="H38" s="22">
        <v>5000</v>
      </c>
      <c r="I38" s="22">
        <v>5000</v>
      </c>
      <c r="J38" s="22"/>
      <c r="K38" s="22"/>
      <c r="L38" s="22">
        <v>5000</v>
      </c>
      <c r="M38" s="22"/>
      <c r="N38" s="22"/>
      <c r="O38" s="23" t="e">
        <f>+#REF!-#REF!</f>
        <v>#REF!</v>
      </c>
    </row>
    <row r="39" spans="1:15" x14ac:dyDescent="0.25">
      <c r="A39" s="15"/>
      <c r="B39" s="19"/>
      <c r="C39" s="15"/>
      <c r="D39" s="20"/>
      <c r="E39" s="20" t="s">
        <v>33</v>
      </c>
      <c r="F39" s="21"/>
      <c r="G39" s="22">
        <v>100000</v>
      </c>
      <c r="H39" s="22">
        <v>130000</v>
      </c>
      <c r="I39" s="22">
        <v>130000</v>
      </c>
      <c r="J39" s="22"/>
      <c r="K39" s="22"/>
      <c r="L39" s="22">
        <v>130000</v>
      </c>
      <c r="M39" s="22"/>
      <c r="N39" s="22"/>
      <c r="O39" s="23" t="e">
        <f>+#REF!-#REF!</f>
        <v>#REF!</v>
      </c>
    </row>
    <row r="40" spans="1:15" x14ac:dyDescent="0.25">
      <c r="A40" s="15"/>
      <c r="B40" s="19"/>
      <c r="C40" s="15"/>
      <c r="D40" s="20"/>
      <c r="E40" s="20" t="s">
        <v>69</v>
      </c>
      <c r="F40" s="21"/>
      <c r="G40" s="22"/>
      <c r="H40" s="22"/>
      <c r="I40" s="22">
        <v>30000</v>
      </c>
      <c r="J40" s="22"/>
      <c r="K40" s="22"/>
      <c r="L40" s="22"/>
      <c r="M40" s="22"/>
      <c r="N40" s="22"/>
      <c r="O40" s="23"/>
    </row>
    <row r="41" spans="1:15" x14ac:dyDescent="0.25">
      <c r="A41" s="15"/>
      <c r="B41" s="19"/>
      <c r="C41" s="15"/>
      <c r="D41" s="20"/>
      <c r="E41" s="20" t="s">
        <v>34</v>
      </c>
      <c r="F41" s="21"/>
      <c r="G41" s="22">
        <v>10000</v>
      </c>
      <c r="H41" s="22">
        <v>10000</v>
      </c>
      <c r="I41" s="22">
        <v>10000</v>
      </c>
      <c r="J41" s="22"/>
      <c r="K41" s="22"/>
      <c r="L41" s="22">
        <v>10000</v>
      </c>
      <c r="M41" s="22"/>
      <c r="N41" s="22"/>
      <c r="O41" s="23" t="e">
        <f>+#REF!-#REF!</f>
        <v>#REF!</v>
      </c>
    </row>
    <row r="42" spans="1:15" x14ac:dyDescent="0.25">
      <c r="A42" s="15"/>
      <c r="C42" s="15"/>
      <c r="D42" s="16"/>
      <c r="E42" s="16"/>
      <c r="F42" s="17"/>
      <c r="G42" s="18"/>
      <c r="H42" s="18"/>
      <c r="I42" s="18"/>
      <c r="J42" s="18"/>
      <c r="K42" s="18"/>
      <c r="L42" s="18"/>
      <c r="M42" s="18"/>
      <c r="N42" s="18"/>
      <c r="O42" s="23" t="e">
        <f>+#REF!-#REF!</f>
        <v>#REF!</v>
      </c>
    </row>
    <row r="43" spans="1:15" s="9" customFormat="1" ht="12.75" x14ac:dyDescent="0.2">
      <c r="D43" s="10" t="s">
        <v>3</v>
      </c>
      <c r="E43" s="10" t="s">
        <v>35</v>
      </c>
      <c r="F43" s="11">
        <v>52</v>
      </c>
      <c r="G43" s="27">
        <f>SUM(G44:G46)</f>
        <v>4129053</v>
      </c>
      <c r="H43" s="27">
        <f>SUM(H44:H46)</f>
        <v>4181870</v>
      </c>
      <c r="I43" s="27">
        <f>SUM(I44:I47)</f>
        <v>4329161</v>
      </c>
      <c r="J43" s="27">
        <v>4335000</v>
      </c>
      <c r="K43" s="27">
        <f>SUM(K44:K47)</f>
        <v>4545032</v>
      </c>
      <c r="L43" s="27">
        <f>SUM(L44:L45:L46:L47)</f>
        <v>4493032</v>
      </c>
      <c r="M43" s="27">
        <v>4500000</v>
      </c>
      <c r="N43" s="27">
        <v>4500000</v>
      </c>
      <c r="O43" s="9" t="e">
        <f>+#REF!-#REF!</f>
        <v>#REF!</v>
      </c>
    </row>
    <row r="44" spans="1:15" s="15" customFormat="1" ht="11.25" x14ac:dyDescent="0.2">
      <c r="B44" s="19"/>
      <c r="D44" s="16"/>
      <c r="E44" s="16" t="s">
        <v>36</v>
      </c>
      <c r="F44" s="17">
        <v>521</v>
      </c>
      <c r="G44" s="25">
        <v>3040894</v>
      </c>
      <c r="H44" s="25">
        <v>3080493</v>
      </c>
      <c r="I44" s="25">
        <v>3104426</v>
      </c>
      <c r="J44" s="25"/>
      <c r="K44" s="25">
        <v>3185318</v>
      </c>
      <c r="L44" s="25">
        <v>3185318</v>
      </c>
      <c r="M44" s="25"/>
      <c r="N44" s="25"/>
      <c r="O44" s="15" t="e">
        <f>+#REF!-#REF!</f>
        <v>#REF!</v>
      </c>
    </row>
    <row r="45" spans="1:15" s="15" customFormat="1" ht="11.25" x14ac:dyDescent="0.2">
      <c r="B45" s="19"/>
      <c r="D45" s="16"/>
      <c r="E45" s="16" t="s">
        <v>37</v>
      </c>
      <c r="F45" s="17">
        <v>524</v>
      </c>
      <c r="G45" s="25">
        <v>1027822</v>
      </c>
      <c r="H45" s="25">
        <v>1041207</v>
      </c>
      <c r="I45" s="25">
        <v>1049296</v>
      </c>
      <c r="J45" s="25"/>
      <c r="K45" s="25">
        <v>1076637</v>
      </c>
      <c r="L45" s="25">
        <v>1076637</v>
      </c>
      <c r="M45" s="25"/>
      <c r="N45" s="25"/>
      <c r="O45" s="15" t="e">
        <f>+#REF!-#REF!</f>
        <v>#REF!</v>
      </c>
    </row>
    <row r="46" spans="1:15" x14ac:dyDescent="0.25">
      <c r="A46" s="15"/>
      <c r="B46" s="19"/>
      <c r="C46" s="15"/>
      <c r="D46" s="16"/>
      <c r="E46" s="16" t="s">
        <v>38</v>
      </c>
      <c r="F46" s="17">
        <v>527</v>
      </c>
      <c r="G46" s="25">
        <v>60337</v>
      </c>
      <c r="H46" s="25">
        <v>60170</v>
      </c>
      <c r="I46" s="25">
        <v>30439</v>
      </c>
      <c r="J46" s="25"/>
      <c r="K46" s="25">
        <v>31077</v>
      </c>
      <c r="L46" s="25">
        <v>31077</v>
      </c>
      <c r="M46" s="25"/>
      <c r="N46" s="25"/>
      <c r="O46" s="15" t="e">
        <f>+#REF!-#REF!</f>
        <v>#REF!</v>
      </c>
    </row>
    <row r="47" spans="1:15" x14ac:dyDescent="0.25">
      <c r="A47" s="15"/>
      <c r="B47" s="19"/>
      <c r="C47" s="15"/>
      <c r="D47" s="16"/>
      <c r="E47" s="16" t="s">
        <v>68</v>
      </c>
      <c r="F47" s="17">
        <v>52</v>
      </c>
      <c r="G47" s="25"/>
      <c r="H47" s="25"/>
      <c r="I47" s="25">
        <v>145000</v>
      </c>
      <c r="J47" s="25"/>
      <c r="K47" s="25">
        <v>252000</v>
      </c>
      <c r="L47" s="25">
        <v>200000</v>
      </c>
      <c r="M47" s="25"/>
      <c r="N47" s="25"/>
      <c r="O47" s="15"/>
    </row>
    <row r="48" spans="1:15" x14ac:dyDescent="0.25">
      <c r="A48" s="15"/>
      <c r="B48" s="19"/>
      <c r="C48" s="15"/>
      <c r="D48" s="16"/>
      <c r="E48" s="16" t="s">
        <v>39</v>
      </c>
      <c r="F48" s="17"/>
      <c r="G48" s="18"/>
      <c r="H48" s="18"/>
      <c r="I48" s="18"/>
      <c r="J48" s="18"/>
      <c r="K48" s="18"/>
      <c r="L48" s="18"/>
      <c r="M48" s="18"/>
      <c r="N48" s="18"/>
      <c r="O48" s="15" t="e">
        <f>+#REF!-#REF!</f>
        <v>#REF!</v>
      </c>
    </row>
    <row r="49" spans="1:15" x14ac:dyDescent="0.25">
      <c r="A49" s="15"/>
      <c r="C49" s="15"/>
      <c r="D49" s="16"/>
      <c r="E49" s="16"/>
      <c r="F49" s="17"/>
      <c r="G49" s="18"/>
      <c r="H49" s="18"/>
      <c r="I49" s="18"/>
      <c r="J49" s="18"/>
      <c r="K49" s="18"/>
      <c r="L49" s="18"/>
      <c r="M49" s="18"/>
      <c r="N49" s="18"/>
      <c r="O49" s="15" t="e">
        <f>+#REF!-#REF!</f>
        <v>#REF!</v>
      </c>
    </row>
    <row r="50" spans="1:15" s="9" customFormat="1" ht="12.75" x14ac:dyDescent="0.2">
      <c r="B50" s="26"/>
      <c r="D50" s="10"/>
      <c r="E50" s="10" t="s">
        <v>40</v>
      </c>
      <c r="F50" s="11">
        <v>53</v>
      </c>
      <c r="G50" s="12">
        <v>0</v>
      </c>
      <c r="H50" s="12"/>
      <c r="I50" s="12"/>
      <c r="J50" s="12"/>
      <c r="K50" s="12"/>
      <c r="L50" s="12"/>
      <c r="M50" s="12"/>
      <c r="N50" s="12"/>
      <c r="O50" s="9" t="e">
        <f>+#REF!-#REF!</f>
        <v>#REF!</v>
      </c>
    </row>
    <row r="51" spans="1:15" s="15" customFormat="1" ht="11.25" x14ac:dyDescent="0.2">
      <c r="D51" s="16"/>
      <c r="E51" s="16"/>
      <c r="F51" s="17"/>
      <c r="G51" s="18"/>
      <c r="H51" s="18"/>
      <c r="I51" s="18"/>
      <c r="J51" s="18"/>
      <c r="K51" s="18"/>
      <c r="L51" s="18"/>
      <c r="M51" s="18"/>
      <c r="N51" s="18"/>
      <c r="O51" s="15" t="e">
        <f>+#REF!-#REF!</f>
        <v>#REF!</v>
      </c>
    </row>
    <row r="52" spans="1:15" s="9" customFormat="1" ht="12.75" x14ac:dyDescent="0.2">
      <c r="B52" s="26"/>
      <c r="D52" s="10" t="s">
        <v>3</v>
      </c>
      <c r="E52" s="10" t="s">
        <v>41</v>
      </c>
      <c r="F52" s="11">
        <v>54</v>
      </c>
      <c r="G52" s="13">
        <v>20000</v>
      </c>
      <c r="H52" s="61">
        <v>30000</v>
      </c>
      <c r="I52" s="61">
        <v>30000</v>
      </c>
      <c r="J52" s="61">
        <v>30000</v>
      </c>
      <c r="K52" s="61">
        <v>7000</v>
      </c>
      <c r="L52" s="61">
        <v>27519</v>
      </c>
      <c r="M52" s="13">
        <v>40000</v>
      </c>
      <c r="N52" s="13">
        <v>40000</v>
      </c>
      <c r="O52" s="9" t="e">
        <f>+#REF!-#REF!</f>
        <v>#REF!</v>
      </c>
    </row>
    <row r="53" spans="1:15" x14ac:dyDescent="0.25">
      <c r="A53" s="9"/>
      <c r="B53" s="26"/>
      <c r="C53" s="9"/>
      <c r="D53" s="10"/>
      <c r="E53" s="10" t="s">
        <v>42</v>
      </c>
      <c r="F53" s="11">
        <v>549</v>
      </c>
      <c r="G53" s="28">
        <v>59186</v>
      </c>
      <c r="H53" s="28">
        <v>23100</v>
      </c>
      <c r="I53" s="28">
        <v>20370</v>
      </c>
      <c r="J53" s="28">
        <v>23000</v>
      </c>
      <c r="K53" s="28">
        <v>18519</v>
      </c>
      <c r="L53" s="28">
        <v>18519</v>
      </c>
      <c r="M53" s="28">
        <v>23000</v>
      </c>
      <c r="N53" s="28">
        <v>23000</v>
      </c>
      <c r="O53" s="9" t="e">
        <f>+#REF!-#REF!</f>
        <v>#REF!</v>
      </c>
    </row>
    <row r="54" spans="1:15" s="15" customFormat="1" ht="11.25" x14ac:dyDescent="0.2">
      <c r="D54" s="16"/>
      <c r="E54" s="16"/>
      <c r="F54" s="17"/>
      <c r="G54" s="18"/>
      <c r="H54" s="18"/>
      <c r="I54" s="18"/>
      <c r="J54" s="18"/>
      <c r="K54" s="18"/>
      <c r="L54" s="18"/>
      <c r="M54" s="18"/>
      <c r="N54" s="18"/>
      <c r="O54" s="15" t="e">
        <f>+#REF!-#REF!</f>
        <v>#REF!</v>
      </c>
    </row>
    <row r="55" spans="1:15" s="9" customFormat="1" ht="12.75" x14ac:dyDescent="0.2">
      <c r="D55" s="10" t="s">
        <v>3</v>
      </c>
      <c r="E55" s="10" t="s">
        <v>43</v>
      </c>
      <c r="F55" s="11">
        <v>55</v>
      </c>
      <c r="G55" s="13">
        <v>100000</v>
      </c>
      <c r="H55" s="61">
        <f>SUM(H56:H58)</f>
        <v>125000</v>
      </c>
      <c r="I55" s="61">
        <f>SUM(I56:I58)</f>
        <v>125000</v>
      </c>
      <c r="J55" s="61">
        <f>SUM(J56:J58)</f>
        <v>105223</v>
      </c>
      <c r="K55" s="61">
        <v>105223</v>
      </c>
      <c r="L55" s="61">
        <f>SUM(L56:L57:L58)</f>
        <v>105223</v>
      </c>
      <c r="M55" s="61">
        <f>SUM(M56:M58)</f>
        <v>115223</v>
      </c>
      <c r="N55" s="61">
        <f>SUM(N56:N58)</f>
        <v>115223</v>
      </c>
      <c r="O55" s="9" t="e">
        <f>+#REF!-#REF!</f>
        <v>#REF!</v>
      </c>
    </row>
    <row r="56" spans="1:15" s="15" customFormat="1" ht="11.25" x14ac:dyDescent="0.2">
      <c r="B56" s="19"/>
      <c r="D56" s="16"/>
      <c r="E56" s="16" t="s">
        <v>44</v>
      </c>
      <c r="F56" s="17">
        <v>551</v>
      </c>
      <c r="G56" s="18"/>
      <c r="H56" s="18">
        <v>17560</v>
      </c>
      <c r="I56" s="18">
        <v>24785</v>
      </c>
      <c r="J56" s="18">
        <v>31085</v>
      </c>
      <c r="K56" s="18"/>
      <c r="L56" s="18">
        <v>31085</v>
      </c>
      <c r="M56" s="18">
        <v>31085</v>
      </c>
      <c r="N56" s="18">
        <v>31085</v>
      </c>
      <c r="O56" s="15" t="e">
        <f>+#REF!-#REF!</f>
        <v>#REF!</v>
      </c>
    </row>
    <row r="57" spans="1:15" s="15" customFormat="1" ht="11.25" x14ac:dyDescent="0.2">
      <c r="B57" s="19"/>
      <c r="D57" s="16"/>
      <c r="E57" s="16" t="s">
        <v>45</v>
      </c>
      <c r="F57" s="17">
        <v>551</v>
      </c>
      <c r="G57" s="18"/>
      <c r="H57" s="18">
        <v>4138</v>
      </c>
      <c r="I57" s="18">
        <v>4138</v>
      </c>
      <c r="J57" s="18">
        <v>4138</v>
      </c>
      <c r="K57" s="18"/>
      <c r="L57" s="18">
        <v>4138</v>
      </c>
      <c r="M57" s="18">
        <v>4138</v>
      </c>
      <c r="N57" s="18">
        <v>4138</v>
      </c>
      <c r="O57" s="15" t="e">
        <f>+#REF!-#REF!</f>
        <v>#REF!</v>
      </c>
    </row>
    <row r="58" spans="1:15" s="15" customFormat="1" ht="11.25" x14ac:dyDescent="0.2">
      <c r="B58" s="19"/>
      <c r="D58" s="16"/>
      <c r="E58" s="16" t="s">
        <v>46</v>
      </c>
      <c r="F58" s="17">
        <v>558</v>
      </c>
      <c r="G58" s="18">
        <v>100000</v>
      </c>
      <c r="H58" s="18">
        <v>103302</v>
      </c>
      <c r="I58" s="18">
        <v>96077</v>
      </c>
      <c r="J58" s="18">
        <v>70000</v>
      </c>
      <c r="K58" s="18"/>
      <c r="L58" s="18">
        <v>70000</v>
      </c>
      <c r="M58" s="18">
        <v>80000</v>
      </c>
      <c r="N58" s="18">
        <v>80000</v>
      </c>
      <c r="O58" s="15" t="e">
        <f>+#REF!-#REF!</f>
        <v>#REF!</v>
      </c>
    </row>
    <row r="59" spans="1:15" s="15" customFormat="1" x14ac:dyDescent="0.25">
      <c r="B59"/>
      <c r="D59" s="16"/>
      <c r="E59" s="16"/>
      <c r="F59" s="17"/>
      <c r="G59" s="18"/>
      <c r="H59" s="18"/>
      <c r="I59" s="18"/>
      <c r="J59" s="18"/>
      <c r="K59" s="18"/>
      <c r="L59" s="18"/>
      <c r="M59" s="18"/>
      <c r="N59" s="18"/>
      <c r="O59" s="15" t="e">
        <f>+#REF!-#REF!</f>
        <v>#REF!</v>
      </c>
    </row>
    <row r="60" spans="1:15" s="29" customFormat="1" ht="12" x14ac:dyDescent="0.2">
      <c r="B60" s="30"/>
      <c r="D60" s="31"/>
      <c r="E60" s="31" t="s">
        <v>47</v>
      </c>
      <c r="F60" s="32">
        <v>56</v>
      </c>
      <c r="G60" s="33"/>
      <c r="H60" s="33"/>
      <c r="I60" s="33"/>
      <c r="J60" s="33"/>
      <c r="K60" s="33"/>
      <c r="L60" s="33"/>
      <c r="M60" s="33"/>
      <c r="N60" s="33"/>
      <c r="O60" s="29" t="e">
        <f>+#REF!-#REF!</f>
        <v>#REF!</v>
      </c>
    </row>
    <row r="61" spans="1:15" s="15" customFormat="1" ht="11.25" x14ac:dyDescent="0.2">
      <c r="F61" s="34"/>
      <c r="G61" s="35"/>
      <c r="H61" s="35"/>
      <c r="I61" s="35"/>
      <c r="J61" s="35"/>
      <c r="K61" s="35"/>
      <c r="L61" s="35"/>
      <c r="M61" s="35"/>
      <c r="N61" s="35"/>
      <c r="O61" s="15" t="e">
        <f>+#REF!-#REF!</f>
        <v>#REF!</v>
      </c>
    </row>
    <row r="62" spans="1:15" s="36" customFormat="1" ht="15.75" x14ac:dyDescent="0.2">
      <c r="D62" s="37"/>
      <c r="E62" s="37" t="s">
        <v>48</v>
      </c>
      <c r="F62" s="38"/>
      <c r="G62" s="39">
        <f>+G55+G53+G52+G43+G24+G6</f>
        <v>5218239</v>
      </c>
      <c r="H62" s="39">
        <f>+H55+H53+H52+H43+H24+H6</f>
        <v>5364970</v>
      </c>
      <c r="I62" s="39">
        <f>+I55+I53+I52+I43+I24+I6</f>
        <v>5609531</v>
      </c>
      <c r="J62" s="39">
        <v>5568000</v>
      </c>
      <c r="K62" s="39">
        <f>+K55+K53+K52+K43+K24+K6</f>
        <v>5773551</v>
      </c>
      <c r="L62" s="39">
        <f>+N6+L24+L43+L52+L55</f>
        <v>5721551</v>
      </c>
      <c r="M62" s="39">
        <f>+N6+M24+M43+M52+M55</f>
        <v>5770223</v>
      </c>
      <c r="N62" s="39">
        <f>+N6+N24+N43+N52+N55</f>
        <v>5770223</v>
      </c>
      <c r="O62" s="40" t="e">
        <f>+#REF!-#REF!</f>
        <v>#REF!</v>
      </c>
    </row>
    <row r="63" spans="1:15" s="15" customFormat="1" ht="11.25" x14ac:dyDescent="0.2">
      <c r="F63" s="34"/>
      <c r="G63" s="35"/>
      <c r="H63" s="35"/>
      <c r="I63" s="35"/>
      <c r="J63" s="35"/>
      <c r="K63" s="35"/>
      <c r="L63" s="35"/>
      <c r="M63" s="35"/>
      <c r="N63" s="35"/>
      <c r="O63" s="15" t="e">
        <f>+#REF!-#REF!</f>
        <v>#REF!</v>
      </c>
    </row>
    <row r="64" spans="1:15" s="15" customFormat="1" ht="11.25" x14ac:dyDescent="0.2">
      <c r="F64" s="34"/>
      <c r="G64" s="35"/>
      <c r="H64" s="35"/>
      <c r="I64" s="35"/>
      <c r="J64" s="35"/>
      <c r="K64" s="35"/>
      <c r="L64" s="35"/>
      <c r="M64" s="35"/>
      <c r="N64" s="35"/>
      <c r="O64" s="15" t="e">
        <f>+#REF!-#REF!</f>
        <v>#REF!</v>
      </c>
    </row>
    <row r="65" spans="1:15" s="9" customFormat="1" ht="12.75" x14ac:dyDescent="0.2">
      <c r="D65" s="41"/>
      <c r="E65" s="41" t="s">
        <v>49</v>
      </c>
      <c r="F65" s="11">
        <v>60</v>
      </c>
      <c r="G65" s="12">
        <f t="shared" ref="G65:N65" si="1">+G66+G67+G68</f>
        <v>380000</v>
      </c>
      <c r="H65" s="12">
        <f t="shared" si="1"/>
        <v>410000</v>
      </c>
      <c r="I65" s="12">
        <f t="shared" si="1"/>
        <v>480000</v>
      </c>
      <c r="J65" s="12">
        <f t="shared" si="1"/>
        <v>460000</v>
      </c>
      <c r="K65" s="12">
        <v>460000</v>
      </c>
      <c r="L65" s="12">
        <f t="shared" si="1"/>
        <v>460000</v>
      </c>
      <c r="M65" s="12">
        <f t="shared" si="1"/>
        <v>460000</v>
      </c>
      <c r="N65" s="12">
        <f t="shared" si="1"/>
        <v>460000</v>
      </c>
      <c r="O65" s="9" t="e">
        <f>+#REF!-#REF!</f>
        <v>#REF!</v>
      </c>
    </row>
    <row r="66" spans="1:15" s="42" customFormat="1" ht="11.25" x14ac:dyDescent="0.2">
      <c r="B66" s="43"/>
      <c r="D66" s="44"/>
      <c r="E66" s="44" t="s">
        <v>50</v>
      </c>
      <c r="F66" s="17">
        <v>602</v>
      </c>
      <c r="G66" s="18">
        <v>130000</v>
      </c>
      <c r="H66" s="18">
        <v>130000</v>
      </c>
      <c r="I66" s="18">
        <v>130000</v>
      </c>
      <c r="J66" s="18">
        <v>110000</v>
      </c>
      <c r="K66" s="18">
        <v>110000</v>
      </c>
      <c r="L66" s="18">
        <v>110000</v>
      </c>
      <c r="M66" s="18">
        <v>110000</v>
      </c>
      <c r="N66" s="18">
        <v>110000</v>
      </c>
      <c r="O66" s="42" t="e">
        <f>+#REF!-#REF!</f>
        <v>#REF!</v>
      </c>
    </row>
    <row r="67" spans="1:15" s="42" customFormat="1" ht="11.25" x14ac:dyDescent="0.2">
      <c r="B67" s="43"/>
      <c r="D67" s="44"/>
      <c r="E67" s="44" t="s">
        <v>51</v>
      </c>
      <c r="F67" s="17">
        <v>603</v>
      </c>
      <c r="G67" s="18"/>
      <c r="H67" s="18"/>
      <c r="I67" s="18"/>
      <c r="J67" s="18"/>
      <c r="K67" s="18"/>
      <c r="L67" s="18"/>
      <c r="M67" s="18"/>
      <c r="N67" s="18"/>
      <c r="O67" s="42" t="e">
        <f>+#REF!-#REF!</f>
        <v>#REF!</v>
      </c>
    </row>
    <row r="68" spans="1:15" s="42" customFormat="1" ht="11.25" x14ac:dyDescent="0.2">
      <c r="B68" s="43"/>
      <c r="D68" s="44"/>
      <c r="E68" s="44" t="s">
        <v>52</v>
      </c>
      <c r="F68" s="17">
        <v>609</v>
      </c>
      <c r="G68" s="18">
        <v>250000</v>
      </c>
      <c r="H68" s="18">
        <v>280000</v>
      </c>
      <c r="I68" s="18">
        <v>350000</v>
      </c>
      <c r="J68" s="18">
        <v>350000</v>
      </c>
      <c r="K68" s="18">
        <v>350000</v>
      </c>
      <c r="L68" s="18">
        <v>350000</v>
      </c>
      <c r="M68" s="18">
        <v>350000</v>
      </c>
      <c r="N68" s="18">
        <v>350000</v>
      </c>
      <c r="O68" s="42" t="e">
        <f>+#REF!-#REF!</f>
        <v>#REF!</v>
      </c>
    </row>
    <row r="69" spans="1:15" s="15" customFormat="1" ht="11.25" x14ac:dyDescent="0.2">
      <c r="D69" s="44"/>
      <c r="E69" s="44"/>
      <c r="F69" s="17"/>
      <c r="G69" s="18"/>
      <c r="H69" s="18"/>
      <c r="I69" s="18"/>
      <c r="J69" s="18"/>
      <c r="K69" s="18"/>
      <c r="L69" s="18"/>
      <c r="M69" s="18"/>
      <c r="N69" s="18"/>
      <c r="O69" s="15" t="e">
        <f>+#REF!-#REF!</f>
        <v>#REF!</v>
      </c>
    </row>
    <row r="70" spans="1:15" s="9" customFormat="1" ht="12.75" x14ac:dyDescent="0.2">
      <c r="B70" s="26"/>
      <c r="D70" s="41"/>
      <c r="E70" s="41" t="s">
        <v>53</v>
      </c>
      <c r="F70" s="11">
        <v>64</v>
      </c>
      <c r="G70" s="12"/>
      <c r="H70" s="12"/>
      <c r="I70" s="12"/>
      <c r="J70" s="12"/>
      <c r="K70" s="12"/>
      <c r="L70" s="12"/>
      <c r="M70" s="12"/>
      <c r="N70" s="12"/>
      <c r="O70" s="9" t="e">
        <f>+#REF!-#REF!</f>
        <v>#REF!</v>
      </c>
    </row>
    <row r="71" spans="1:15" s="15" customFormat="1" ht="11.25" x14ac:dyDescent="0.2">
      <c r="D71" s="44"/>
      <c r="E71" s="44"/>
      <c r="F71" s="17"/>
      <c r="G71" s="18"/>
      <c r="H71" s="18"/>
      <c r="I71" s="18"/>
      <c r="J71" s="18"/>
      <c r="K71" s="18"/>
      <c r="L71" s="18"/>
      <c r="M71" s="18"/>
      <c r="N71" s="18"/>
      <c r="O71" s="15" t="e">
        <f>+#REF!-#REF!</f>
        <v>#REF!</v>
      </c>
    </row>
    <row r="72" spans="1:15" s="9" customFormat="1" ht="12.75" x14ac:dyDescent="0.2">
      <c r="B72" s="26"/>
      <c r="D72" s="41"/>
      <c r="E72" s="41" t="s">
        <v>54</v>
      </c>
      <c r="F72" s="11">
        <v>66</v>
      </c>
      <c r="G72" s="12"/>
      <c r="H72" s="12"/>
      <c r="I72" s="12"/>
      <c r="J72" s="12"/>
      <c r="K72" s="12"/>
      <c r="L72" s="12"/>
      <c r="M72" s="12"/>
      <c r="N72" s="12"/>
      <c r="O72" s="9" t="e">
        <f>+#REF!-#REF!</f>
        <v>#REF!</v>
      </c>
    </row>
    <row r="73" spans="1:15" s="15" customFormat="1" ht="11.25" x14ac:dyDescent="0.2">
      <c r="D73" s="44"/>
      <c r="E73" s="44"/>
      <c r="F73" s="17"/>
      <c r="G73" s="18"/>
      <c r="H73" s="18"/>
      <c r="I73" s="18"/>
      <c r="J73" s="18"/>
      <c r="K73" s="18"/>
      <c r="L73" s="18"/>
      <c r="M73" s="18"/>
      <c r="N73" s="18"/>
      <c r="O73" s="15" t="e">
        <f>+#REF!-#REF!</f>
        <v>#REF!</v>
      </c>
    </row>
    <row r="74" spans="1:15" x14ac:dyDescent="0.25">
      <c r="A74" s="9"/>
      <c r="B74" s="26"/>
      <c r="C74" s="9"/>
      <c r="D74" s="41"/>
      <c r="E74" s="41" t="s">
        <v>61</v>
      </c>
      <c r="F74" s="11">
        <v>672</v>
      </c>
      <c r="G74" s="60">
        <v>650000</v>
      </c>
      <c r="H74" s="59">
        <v>750000</v>
      </c>
      <c r="I74" s="59">
        <v>750000</v>
      </c>
      <c r="J74" s="59">
        <v>750000</v>
      </c>
      <c r="K74" s="59">
        <v>750000</v>
      </c>
      <c r="L74" s="59">
        <v>750000</v>
      </c>
      <c r="M74" s="45">
        <v>787223</v>
      </c>
      <c r="N74" s="45">
        <v>787223</v>
      </c>
      <c r="O74" t="e">
        <f>+#REF!-#REF!</f>
        <v>#REF!</v>
      </c>
    </row>
    <row r="75" spans="1:15" x14ac:dyDescent="0.25">
      <c r="A75" s="9"/>
      <c r="B75" s="26"/>
      <c r="C75" s="9"/>
      <c r="D75" s="41"/>
      <c r="E75" s="41" t="s">
        <v>67</v>
      </c>
      <c r="F75" s="11">
        <v>672</v>
      </c>
      <c r="G75" s="60"/>
      <c r="H75" s="59"/>
      <c r="I75" s="59">
        <v>175000</v>
      </c>
      <c r="J75" s="59">
        <v>150000</v>
      </c>
      <c r="K75" s="59">
        <v>252000</v>
      </c>
      <c r="L75" s="59">
        <v>200000</v>
      </c>
      <c r="M75" s="45"/>
      <c r="N75" s="45"/>
    </row>
    <row r="76" spans="1:15" x14ac:dyDescent="0.25">
      <c r="A76" s="9"/>
      <c r="B76" s="26"/>
      <c r="C76" s="9"/>
      <c r="D76" s="41"/>
      <c r="E76" s="41" t="s">
        <v>55</v>
      </c>
      <c r="F76" s="11">
        <v>672</v>
      </c>
      <c r="G76" s="58">
        <v>4188239</v>
      </c>
      <c r="H76" s="58">
        <v>4204970</v>
      </c>
      <c r="I76" s="58">
        <v>4204531</v>
      </c>
      <c r="J76" s="45">
        <v>4208000</v>
      </c>
      <c r="K76" s="45">
        <v>4311551</v>
      </c>
      <c r="L76" s="45">
        <v>4311551</v>
      </c>
      <c r="M76" s="45">
        <v>4523000</v>
      </c>
      <c r="N76" s="45">
        <v>4523000</v>
      </c>
      <c r="O76" t="e">
        <f>+#REF!-#REF!</f>
        <v>#REF!</v>
      </c>
    </row>
    <row r="77" spans="1:15" x14ac:dyDescent="0.25">
      <c r="A77" s="9"/>
      <c r="B77" s="26"/>
      <c r="C77" s="9"/>
      <c r="D77" s="41"/>
      <c r="E77" s="15"/>
      <c r="F77" s="11"/>
      <c r="G77" s="28"/>
      <c r="H77" s="28"/>
      <c r="I77" s="28"/>
      <c r="J77" s="28"/>
      <c r="K77" s="28"/>
      <c r="L77" s="28"/>
      <c r="M77" s="28"/>
      <c r="N77" s="28"/>
      <c r="O77" t="e">
        <f>+#REF!-#REF!</f>
        <v>#REF!</v>
      </c>
    </row>
    <row r="78" spans="1:15" s="15" customFormat="1" ht="15.75" x14ac:dyDescent="0.25">
      <c r="E78" s="46" t="s">
        <v>56</v>
      </c>
      <c r="F78" s="34"/>
      <c r="G78" s="35"/>
      <c r="H78" s="35"/>
      <c r="I78" s="35"/>
      <c r="J78" s="35"/>
      <c r="K78" s="35"/>
      <c r="L78" s="35"/>
      <c r="M78" s="35"/>
      <c r="N78" s="35"/>
      <c r="O78" s="15" t="e">
        <f>+#REF!-#REF!</f>
        <v>#REF!</v>
      </c>
    </row>
    <row r="79" spans="1:15" s="36" customFormat="1" ht="15.75" x14ac:dyDescent="0.25">
      <c r="D79" s="46"/>
      <c r="E79" s="9"/>
      <c r="F79" s="47"/>
      <c r="G79" s="48">
        <f t="shared" ref="G79:N79" si="2">SUM(G65:G77)-G65</f>
        <v>5218239</v>
      </c>
      <c r="H79" s="48">
        <f t="shared" si="2"/>
        <v>5364970</v>
      </c>
      <c r="I79" s="48">
        <f t="shared" si="2"/>
        <v>5609531</v>
      </c>
      <c r="J79" s="48">
        <f t="shared" si="2"/>
        <v>5568000</v>
      </c>
      <c r="K79" s="48">
        <f t="shared" si="2"/>
        <v>5773551</v>
      </c>
      <c r="L79" s="48">
        <f t="shared" si="2"/>
        <v>5721551</v>
      </c>
      <c r="M79" s="48">
        <f t="shared" si="2"/>
        <v>5770223</v>
      </c>
      <c r="N79" s="48">
        <f t="shared" si="2"/>
        <v>5770223</v>
      </c>
      <c r="O79" s="40" t="e">
        <f>+#REF!-#REF!</f>
        <v>#REF!</v>
      </c>
    </row>
    <row r="80" spans="1:15" s="9" customFormat="1" ht="15.75" x14ac:dyDescent="0.25">
      <c r="E80" s="52" t="s">
        <v>57</v>
      </c>
      <c r="F80" s="49"/>
      <c r="G80" s="50"/>
      <c r="H80" s="50"/>
      <c r="I80" s="50"/>
      <c r="J80" s="50"/>
      <c r="K80" s="50"/>
      <c r="L80" s="50"/>
      <c r="M80" s="50"/>
      <c r="N80" s="50"/>
      <c r="O80" s="9" t="e">
        <f>+#REF!-#REF!</f>
        <v>#REF!</v>
      </c>
    </row>
    <row r="81" spans="4:15" s="51" customFormat="1" ht="15.75" x14ac:dyDescent="0.25">
      <c r="D81" s="52"/>
      <c r="E81" s="9"/>
      <c r="F81" s="53"/>
      <c r="G81" s="54">
        <f t="shared" ref="G81:N81" si="3">+G79-G62</f>
        <v>0</v>
      </c>
      <c r="H81" s="54">
        <f t="shared" si="3"/>
        <v>0</v>
      </c>
      <c r="I81" s="54">
        <f t="shared" si="3"/>
        <v>0</v>
      </c>
      <c r="J81" s="54">
        <f t="shared" si="3"/>
        <v>0</v>
      </c>
      <c r="K81" s="54">
        <f t="shared" si="3"/>
        <v>0</v>
      </c>
      <c r="L81" s="54">
        <f t="shared" si="3"/>
        <v>0</v>
      </c>
      <c r="M81" s="54">
        <f t="shared" si="3"/>
        <v>0</v>
      </c>
      <c r="N81" s="54">
        <f t="shared" si="3"/>
        <v>0</v>
      </c>
      <c r="O81" s="51" t="e">
        <f>+#REF!-#REF!</f>
        <v>#REF!</v>
      </c>
    </row>
    <row r="82" spans="4:15" s="23" customFormat="1" ht="18.75" x14ac:dyDescent="0.3">
      <c r="E82"/>
      <c r="G82" s="57"/>
      <c r="H82" s="57"/>
      <c r="I82" s="57"/>
    </row>
    <row r="83" spans="4:15" x14ac:dyDescent="0.25">
      <c r="D83" t="s">
        <v>58</v>
      </c>
      <c r="E83" t="s">
        <v>59</v>
      </c>
    </row>
    <row r="85" spans="4:15" x14ac:dyDescent="0.25">
      <c r="E85" t="s">
        <v>73</v>
      </c>
    </row>
    <row r="86" spans="4:15" x14ac:dyDescent="0.25">
      <c r="E86" t="s">
        <v>74</v>
      </c>
    </row>
    <row r="87" spans="4:15" x14ac:dyDescent="0.25">
      <c r="E87" t="s">
        <v>75</v>
      </c>
    </row>
  </sheetData>
  <mergeCells count="2">
    <mergeCell ref="D1:G1"/>
    <mergeCell ref="D2:G2"/>
  </mergeCells>
  <pageMargins left="0.70000000000000007" right="0.70000000000000007" top="1.5748031496062951" bottom="1.5748031496062951" header="1.1811023622047201" footer="1.1811023622047201"/>
  <pageSetup paperSize="9" fitToWidth="0" fitToHeight="0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Villner Petr</dc:creator>
  <cp:lastModifiedBy>Jitka Vokolková</cp:lastModifiedBy>
  <cp:revision>6</cp:revision>
  <cp:lastPrinted>2023-11-27T09:58:46Z</cp:lastPrinted>
  <dcterms:created xsi:type="dcterms:W3CDTF">2018-10-09T07:55:33Z</dcterms:created>
  <dcterms:modified xsi:type="dcterms:W3CDTF">2025-11-28T05:48:28Z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