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ostka\Desktop\"/>
    </mc:Choice>
  </mc:AlternateContent>
  <xr:revisionPtr revIDLastSave="0" documentId="13_ncr:1_{2B2C58AC-C4CE-4CEF-A1BF-3EB2B886EF08}" xr6:coauthVersionLast="47" xr6:coauthVersionMax="47" xr10:uidLastSave="{00000000-0000-0000-0000-000000000000}"/>
  <bookViews>
    <workbookView xWindow="1770" yWindow="1770" windowWidth="21600" windowHeight="11295" activeTab="2" xr2:uid="{5BB522DB-802B-492E-B12D-46624388CC1E}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Rekapitulace!$G$15</definedName>
    <definedName name="Dodavka0">Položky!#REF!</definedName>
    <definedName name="HSV">Rekapitulace!$E$15</definedName>
    <definedName name="HSV0">Položky!#REF!</definedName>
    <definedName name="HZS">Rekapitulace!$I$15</definedName>
    <definedName name="HZS0">Položky!#REF!</definedName>
    <definedName name="JKSO">'Krycí list'!$F$4</definedName>
    <definedName name="MJ">'Krycí list'!$G$4</definedName>
    <definedName name="Mont">Rekapitulace!$H$15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Položky!$A$1:$I$47</definedName>
    <definedName name="_xlnm.Print_Area" localSheetId="1">Rekapitulace!$A$1:$I$21</definedName>
    <definedName name="PocetMJ">'Krycí list'!$G$7</definedName>
    <definedName name="Poznamka">'Krycí list'!$B$37</definedName>
    <definedName name="Projektant">'Krycí list'!$C$7</definedName>
    <definedName name="PSV">Rekapitulace!$F$15</definedName>
    <definedName name="PSV0">Položky!#REF!</definedName>
    <definedName name="SloupecCC">Položky!$G$6</definedName>
    <definedName name="SloupecCisloPol">Položky!$B$6</definedName>
    <definedName name="SloupecCH">Položky!$I$6</definedName>
    <definedName name="SloupecJC">Položky!$F$6</definedName>
    <definedName name="SloupecJH">Položky!$H$6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Rekapitulace!$H$21</definedName>
    <definedName name="VRNKc">Rekapitulace!$E$20</definedName>
    <definedName name="VRNnazev">Rekapitulace!$A$20</definedName>
    <definedName name="VRNproc">Rekapitulace!$F$20</definedName>
    <definedName name="VRNzakl">Rekapitulace!$G$20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46" i="3" l="1"/>
  <c r="BD46" i="3"/>
  <c r="BC46" i="3"/>
  <c r="BA46" i="3"/>
  <c r="I46" i="3"/>
  <c r="G46" i="3"/>
  <c r="BB46" i="3" s="1"/>
  <c r="BE45" i="3"/>
  <c r="BD45" i="3"/>
  <c r="BC45" i="3"/>
  <c r="BA45" i="3"/>
  <c r="I45" i="3"/>
  <c r="G45" i="3"/>
  <c r="BB45" i="3" s="1"/>
  <c r="BE44" i="3"/>
  <c r="BD44" i="3"/>
  <c r="BC44" i="3"/>
  <c r="BA44" i="3"/>
  <c r="I44" i="3"/>
  <c r="G44" i="3"/>
  <c r="BB44" i="3" s="1"/>
  <c r="BE43" i="3"/>
  <c r="BD43" i="3"/>
  <c r="BD47" i="3" s="1"/>
  <c r="H14" i="2" s="1"/>
  <c r="BC43" i="3"/>
  <c r="BB43" i="3"/>
  <c r="BA43" i="3"/>
  <c r="I43" i="3"/>
  <c r="G43" i="3"/>
  <c r="B14" i="2"/>
  <c r="A14" i="2"/>
  <c r="C47" i="3"/>
  <c r="BE40" i="3"/>
  <c r="BD40" i="3"/>
  <c r="BC40" i="3"/>
  <c r="BB40" i="3"/>
  <c r="BB41" i="3" s="1"/>
  <c r="F13" i="2" s="1"/>
  <c r="I40" i="3"/>
  <c r="I41" i="3" s="1"/>
  <c r="G40" i="3"/>
  <c r="BA40" i="3" s="1"/>
  <c r="BA41" i="3" s="1"/>
  <c r="E13" i="2" s="1"/>
  <c r="I13" i="2"/>
  <c r="G13" i="2"/>
  <c r="B13" i="2"/>
  <c r="A13" i="2"/>
  <c r="BE41" i="3"/>
  <c r="BD41" i="3"/>
  <c r="H13" i="2" s="1"/>
  <c r="BC41" i="3"/>
  <c r="C41" i="3"/>
  <c r="BE37" i="3"/>
  <c r="BD37" i="3"/>
  <c r="BC37" i="3"/>
  <c r="BB37" i="3"/>
  <c r="I37" i="3"/>
  <c r="G37" i="3"/>
  <c r="BA37" i="3" s="1"/>
  <c r="BE36" i="3"/>
  <c r="BD36" i="3"/>
  <c r="BC36" i="3"/>
  <c r="BB36" i="3"/>
  <c r="I36" i="3"/>
  <c r="G36" i="3"/>
  <c r="BE35" i="3"/>
  <c r="BE38" i="3" s="1"/>
  <c r="I12" i="2" s="1"/>
  <c r="BD35" i="3"/>
  <c r="BD38" i="3" s="1"/>
  <c r="H12" i="2" s="1"/>
  <c r="BC35" i="3"/>
  <c r="BB35" i="3"/>
  <c r="BB38" i="3" s="1"/>
  <c r="F12" i="2" s="1"/>
  <c r="I35" i="3"/>
  <c r="I38" i="3" s="1"/>
  <c r="G35" i="3"/>
  <c r="BA35" i="3" s="1"/>
  <c r="B12" i="2"/>
  <c r="A12" i="2"/>
  <c r="C38" i="3"/>
  <c r="BE32" i="3"/>
  <c r="BE33" i="3" s="1"/>
  <c r="I11" i="2" s="1"/>
  <c r="BD32" i="3"/>
  <c r="BD33" i="3" s="1"/>
  <c r="H11" i="2" s="1"/>
  <c r="BC32" i="3"/>
  <c r="BC33" i="3" s="1"/>
  <c r="G11" i="2" s="1"/>
  <c r="BB32" i="3"/>
  <c r="BB33" i="3" s="1"/>
  <c r="F11" i="2" s="1"/>
  <c r="I32" i="3"/>
  <c r="I33" i="3" s="1"/>
  <c r="G32" i="3"/>
  <c r="BA32" i="3" s="1"/>
  <c r="BA33" i="3" s="1"/>
  <c r="E11" i="2" s="1"/>
  <c r="B11" i="2"/>
  <c r="A11" i="2"/>
  <c r="C33" i="3"/>
  <c r="BE29" i="3"/>
  <c r="BD29" i="3"/>
  <c r="BC29" i="3"/>
  <c r="BB29" i="3"/>
  <c r="I29" i="3"/>
  <c r="G29" i="3"/>
  <c r="BA29" i="3" s="1"/>
  <c r="BE28" i="3"/>
  <c r="BD28" i="3"/>
  <c r="BC28" i="3"/>
  <c r="BB28" i="3"/>
  <c r="BA28" i="3"/>
  <c r="I28" i="3"/>
  <c r="G28" i="3"/>
  <c r="BE27" i="3"/>
  <c r="BD27" i="3"/>
  <c r="BC27" i="3"/>
  <c r="BB27" i="3"/>
  <c r="I27" i="3"/>
  <c r="G27" i="3"/>
  <c r="BA27" i="3" s="1"/>
  <c r="BE26" i="3"/>
  <c r="BD26" i="3"/>
  <c r="BC26" i="3"/>
  <c r="BB26" i="3"/>
  <c r="I26" i="3"/>
  <c r="G26" i="3"/>
  <c r="BA26" i="3" s="1"/>
  <c r="BE25" i="3"/>
  <c r="BD25" i="3"/>
  <c r="BC25" i="3"/>
  <c r="BB25" i="3"/>
  <c r="BA25" i="3"/>
  <c r="I25" i="3"/>
  <c r="G25" i="3"/>
  <c r="BE24" i="3"/>
  <c r="BD24" i="3"/>
  <c r="BC24" i="3"/>
  <c r="BB24" i="3"/>
  <c r="BA24" i="3"/>
  <c r="I24" i="3"/>
  <c r="G24" i="3"/>
  <c r="BE23" i="3"/>
  <c r="BD23" i="3"/>
  <c r="BC23" i="3"/>
  <c r="BB23" i="3"/>
  <c r="I23" i="3"/>
  <c r="G23" i="3"/>
  <c r="BA23" i="3" s="1"/>
  <c r="B10" i="2"/>
  <c r="A10" i="2"/>
  <c r="BB30" i="3"/>
  <c r="F10" i="2" s="1"/>
  <c r="C30" i="3"/>
  <c r="BE20" i="3"/>
  <c r="BD20" i="3"/>
  <c r="BC20" i="3"/>
  <c r="BB20" i="3"/>
  <c r="BA20" i="3"/>
  <c r="I20" i="3"/>
  <c r="G20" i="3"/>
  <c r="BE19" i="3"/>
  <c r="BD19" i="3"/>
  <c r="BC19" i="3"/>
  <c r="BC21" i="3" s="1"/>
  <c r="G9" i="2" s="1"/>
  <c r="BB19" i="3"/>
  <c r="BA19" i="3"/>
  <c r="I19" i="3"/>
  <c r="G19" i="3"/>
  <c r="BE18" i="3"/>
  <c r="BD18" i="3"/>
  <c r="BD21" i="3" s="1"/>
  <c r="H9" i="2" s="1"/>
  <c r="BC18" i="3"/>
  <c r="BB18" i="3"/>
  <c r="I18" i="3"/>
  <c r="G18" i="3"/>
  <c r="BA18" i="3" s="1"/>
  <c r="B9" i="2"/>
  <c r="A9" i="2"/>
  <c r="BB21" i="3"/>
  <c r="F9" i="2" s="1"/>
  <c r="C21" i="3"/>
  <c r="BE15" i="3"/>
  <c r="BE16" i="3" s="1"/>
  <c r="I8" i="2" s="1"/>
  <c r="BD15" i="3"/>
  <c r="BC15" i="3"/>
  <c r="BB15" i="3"/>
  <c r="BB16" i="3" s="1"/>
  <c r="F8" i="2" s="1"/>
  <c r="I15" i="3"/>
  <c r="I16" i="3" s="1"/>
  <c r="G15" i="3"/>
  <c r="BA15" i="3" s="1"/>
  <c r="BA16" i="3" s="1"/>
  <c r="E8" i="2" s="1"/>
  <c r="B8" i="2"/>
  <c r="A8" i="2"/>
  <c r="BD16" i="3"/>
  <c r="H8" i="2" s="1"/>
  <c r="BC16" i="3"/>
  <c r="G8" i="2" s="1"/>
  <c r="C16" i="3"/>
  <c r="BE12" i="3"/>
  <c r="BD12" i="3"/>
  <c r="BC12" i="3"/>
  <c r="BB12" i="3"/>
  <c r="I12" i="3"/>
  <c r="G12" i="3"/>
  <c r="BA12" i="3" s="1"/>
  <c r="BE11" i="3"/>
  <c r="BD11" i="3"/>
  <c r="BC11" i="3"/>
  <c r="BB11" i="3"/>
  <c r="I11" i="3"/>
  <c r="G11" i="3"/>
  <c r="BA11" i="3" s="1"/>
  <c r="BE10" i="3"/>
  <c r="BD10" i="3"/>
  <c r="BC10" i="3"/>
  <c r="BB10" i="3"/>
  <c r="I10" i="3"/>
  <c r="G10" i="3"/>
  <c r="BA10" i="3" s="1"/>
  <c r="BE9" i="3"/>
  <c r="BE13" i="3" s="1"/>
  <c r="I7" i="2" s="1"/>
  <c r="BD9" i="3"/>
  <c r="BC9" i="3"/>
  <c r="BC13" i="3" s="1"/>
  <c r="G7" i="2" s="1"/>
  <c r="BB9" i="3"/>
  <c r="I9" i="3"/>
  <c r="G9" i="3"/>
  <c r="BA9" i="3" s="1"/>
  <c r="BE8" i="3"/>
  <c r="BD8" i="3"/>
  <c r="BC8" i="3"/>
  <c r="BB8" i="3"/>
  <c r="BB13" i="3" s="1"/>
  <c r="F7" i="2" s="1"/>
  <c r="I8" i="3"/>
  <c r="I13" i="3" s="1"/>
  <c r="G8" i="3"/>
  <c r="BA8" i="3" s="1"/>
  <c r="B7" i="2"/>
  <c r="A7" i="2"/>
  <c r="C13" i="3"/>
  <c r="C4" i="3"/>
  <c r="H3" i="3"/>
  <c r="C3" i="3"/>
  <c r="H21" i="2"/>
  <c r="G20" i="2"/>
  <c r="I20" i="2" s="1"/>
  <c r="C2" i="2"/>
  <c r="C1" i="2"/>
  <c r="F33" i="1"/>
  <c r="F34" i="1" s="1"/>
  <c r="G22" i="1"/>
  <c r="G21" i="1" s="1"/>
  <c r="G8" i="1"/>
  <c r="BE47" i="3" l="1"/>
  <c r="I14" i="2" s="1"/>
  <c r="I15" i="2" s="1"/>
  <c r="C20" i="1" s="1"/>
  <c r="BC30" i="3"/>
  <c r="G10" i="2" s="1"/>
  <c r="G41" i="3"/>
  <c r="BA21" i="3"/>
  <c r="E9" i="2" s="1"/>
  <c r="BE21" i="3"/>
  <c r="I9" i="2" s="1"/>
  <c r="BA30" i="3"/>
  <c r="E10" i="2" s="1"/>
  <c r="BE30" i="3"/>
  <c r="I10" i="2" s="1"/>
  <c r="BB47" i="3"/>
  <c r="F14" i="2" s="1"/>
  <c r="G38" i="3"/>
  <c r="BD13" i="3"/>
  <c r="H7" i="2" s="1"/>
  <c r="I21" i="3"/>
  <c r="I30" i="3"/>
  <c r="BC38" i="3"/>
  <c r="G12" i="2" s="1"/>
  <c r="BA47" i="3"/>
  <c r="E14" i="2" s="1"/>
  <c r="BC47" i="3"/>
  <c r="G14" i="2" s="1"/>
  <c r="BD30" i="3"/>
  <c r="H10" i="2" s="1"/>
  <c r="G13" i="3"/>
  <c r="G16" i="3"/>
  <c r="G21" i="3"/>
  <c r="G30" i="3"/>
  <c r="I47" i="3"/>
  <c r="H15" i="2"/>
  <c r="C15" i="1" s="1"/>
  <c r="BA13" i="3"/>
  <c r="E7" i="2" s="1"/>
  <c r="F15" i="2"/>
  <c r="C17" i="1" s="1"/>
  <c r="G33" i="3"/>
  <c r="G47" i="3"/>
  <c r="BA36" i="3"/>
  <c r="BA38" i="3" s="1"/>
  <c r="E12" i="2" s="1"/>
  <c r="G15" i="2" l="1"/>
  <c r="C14" i="1" s="1"/>
  <c r="E15" i="2"/>
  <c r="C16" i="1" s="1"/>
  <c r="C18" i="1" l="1"/>
  <c r="C21" i="1" s="1"/>
  <c r="C22" i="1" s="1"/>
</calcChain>
</file>

<file path=xl/sharedStrings.xml><?xml version="1.0" encoding="utf-8"?>
<sst xmlns="http://schemas.openxmlformats.org/spreadsheetml/2006/main" count="197" uniqueCount="142">
  <si>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</si>
  <si>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</si>
  <si>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</si>
  <si>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</si>
  <si>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</si>
  <si>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</si>
  <si>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</si>
  <si>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</si>
  <si>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</si>
  <si>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</si>
  <si>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</si>
  <si>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</si>
  <si>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</si>
  <si>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</si>
  <si>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</si>
  <si>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</si>
  <si>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</si>
  <si>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</si>
  <si>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</si>
  <si>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</si>
  <si>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</si>
  <si>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</si>
  <si>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</si>
  <si>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</si>
  <si>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</si>
  <si>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</si>
  <si>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</si>
  <si>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</si>
  <si>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</si>
  <si>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</si>
  <si>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</si>
  <si>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</si>
  <si>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</si>
  <si>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</si>
  <si>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</si>
  <si>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</si>
  <si>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</si>
  <si>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</si>
  <si>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</si>
  <si>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</si>
  <si>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</si>
  <si>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</si>
  <si>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</si>
  <si>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</si>
  <si>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</si>
  <si>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</si>
  <si>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</si>
  <si>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</si>
  <si>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</si>
  <si>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</si>
  <si>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</si>
  <si>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</si>
  <si>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</si>
  <si>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</si>
  <si>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</si>
  <si>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</si>
  <si>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</si>
  <si>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</si>
  <si>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</si>
  <si>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</si>
  <si>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</si>
  <si>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</si>
  <si>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</si>
  <si>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</si>
  <si>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</si>
  <si>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hmotnost / MJ</t>
  </si>
  <si>
    <t>hmotnost celk.(t)</t>
  </si>
  <si>
    <t>Díl:</t>
  </si>
  <si>
    <t>1</t>
  </si>
  <si>
    <t>Zemní práce</t>
  </si>
  <si>
    <t>Celkem za</t>
  </si>
  <si>
    <t>Obec Tři Dvory</t>
  </si>
  <si>
    <t>Tréninkové fotbalové hřiště</t>
  </si>
  <si>
    <t>181 10-1111.R00</t>
  </si>
  <si>
    <t>Úprava pláně v zářezech se zhutněním - ručně /základová spára plochy.</t>
  </si>
  <si>
    <t>m2</t>
  </si>
  <si>
    <t>111 10-1111.R00</t>
  </si>
  <si>
    <t>Odstranění ruderálního porostu v rovině</t>
  </si>
  <si>
    <t>132 40-0010.RAA</t>
  </si>
  <si>
    <t>Hloubená vykopávka pod základy op. zdi v hornině 3 vynesení výkopku, odvoz 1 km, uložení na skládku</t>
  </si>
  <si>
    <t>m3</t>
  </si>
  <si>
    <t>131 10-0010.RAA</t>
  </si>
  <si>
    <t>Hloubení-vrtáním nezapažených jamek  v hor.1-4 ,  odvoz do 1 km, uložení na skládku/ pod sloupky plo</t>
  </si>
  <si>
    <t>Hloubení nezapažených jam v hornině1-4 /0,4m/ nakládka, odvoz do 1 km, uložení na skládku</t>
  </si>
  <si>
    <t>18</t>
  </si>
  <si>
    <t>Povrchové úpravy terénu</t>
  </si>
  <si>
    <t>776 57-2999.R00</t>
  </si>
  <si>
    <t>Položení volné z pásů textilních / montáž umělého trávníku.</t>
  </si>
  <si>
    <t>2</t>
  </si>
  <si>
    <t>Základy,zvláštní zakládání</t>
  </si>
  <si>
    <t>275 31-6121.R00</t>
  </si>
  <si>
    <t>Základ.patky z betonu prostého 0,7* prům 0,3 - kotvení všech sloupků plotu</t>
  </si>
  <si>
    <t>274 27-2150.RT2</t>
  </si>
  <si>
    <t>Zdivo základové z bednicích tvárnic, tl. 40 cm výplň tvárnic betonem (C 16/20) + výztuž R8.</t>
  </si>
  <si>
    <t>317 31-1611.R00</t>
  </si>
  <si>
    <t>Beton klenbových pásů prostý B 20 (C 16/20) /základ pod opěrnou zeď.</t>
  </si>
  <si>
    <t>5</t>
  </si>
  <si>
    <t>Komunikace</t>
  </si>
  <si>
    <t>564 76-2111.R00</t>
  </si>
  <si>
    <t>Podklad z kam.drceného 32-63 s výplň.kamen. 25 cm /chodník</t>
  </si>
  <si>
    <t>564 75-2111.R00</t>
  </si>
  <si>
    <t>Podklad z kam.drceného 32-63 s výplň.kamen. 15 cm /hřiště</t>
  </si>
  <si>
    <t>564 83-1111.R00</t>
  </si>
  <si>
    <t>Podklad ze štěrkodrti po zhutnění tloušťky 10 cm /hřiště</t>
  </si>
  <si>
    <t>571 90-2211.R00</t>
  </si>
  <si>
    <t>Posyp krytu lomovými výsivkami do 10 kg/m2 / chodník</t>
  </si>
  <si>
    <t>596 21-5041.R00</t>
  </si>
  <si>
    <t>Kladení zámkové dlažby tl. 6 cm do drtě tl. 5 cm</t>
  </si>
  <si>
    <t>592-45025</t>
  </si>
  <si>
    <t>Dlažba zámková BEST-H, 20x16,5x6 cm přírodní / + 10% prořez/</t>
  </si>
  <si>
    <t>451 57-1221.R00</t>
  </si>
  <si>
    <t>Podklad pod dlažbu ze štěrkopísku tl. 5 cm /chodník</t>
  </si>
  <si>
    <t>62</t>
  </si>
  <si>
    <t>Upravy povrchů vnější</t>
  </si>
  <si>
    <t xml:space="preserve">R - 623_000 </t>
  </si>
  <si>
    <t>Barvení sportovních čar, hřiště  a brankoviště_ mat. a práce.</t>
  </si>
  <si>
    <t>91</t>
  </si>
  <si>
    <t>Doplňující práce na komunikaci</t>
  </si>
  <si>
    <t>916 56-1111.R00</t>
  </si>
  <si>
    <t>Osazení záhon.obrubníků do lože z B 12,5 s opěrou</t>
  </si>
  <si>
    <t>m</t>
  </si>
  <si>
    <t>918 10-1111.R00</t>
  </si>
  <si>
    <t>Lože pod obrubníky nebo obruby dlažeb z B 12,5</t>
  </si>
  <si>
    <t>592-17330</t>
  </si>
  <si>
    <t>Obrubník záhonový  ABO 100-5/25 1000x50x250 mm</t>
  </si>
  <si>
    <t>kus</t>
  </si>
  <si>
    <t>99</t>
  </si>
  <si>
    <t>Staveništní přesun hmot</t>
  </si>
  <si>
    <t>998 22-3011.R00</t>
  </si>
  <si>
    <t>Přesun hmot, pozemní komunikace, kryt dlážděný</t>
  </si>
  <si>
    <t>t</t>
  </si>
  <si>
    <t>767</t>
  </si>
  <si>
    <t>Konstrukce zámečnické</t>
  </si>
  <si>
    <t>313-27503</t>
  </si>
  <si>
    <t>Pletivo drátěné poplastované- 50x2,2x1750mm  + včetně napínáků, drát.</t>
  </si>
  <si>
    <t>767 91-1130.R00</t>
  </si>
  <si>
    <t>Montáž oplocení strojového pletiva H do 2,0 m / celá kompletní montáž vč. vrat.</t>
  </si>
  <si>
    <t>553-42</t>
  </si>
  <si>
    <t>Sloupek plotový průběžný ocel. 2150/80x1,5 mm včetně osazení</t>
  </si>
  <si>
    <t>553-41599</t>
  </si>
  <si>
    <t>Vrata rámová, s oc. výplní, pletivo poplast. včet. sloupků .</t>
  </si>
  <si>
    <t>rozpočet projektanta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</si>
</sst>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#,##0\ &quot;Kč&quot;"/>
    <numFmt numFmtId="166" formatCode="0.0"/>
    <numFmt numFmtId="167" formatCode="#,##0.00000"/>
  </numFmts>
  <fonts count="20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color indexed="9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72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9" fontId="2" fillId="2" borderId="6" xfId="0" applyNumberFormat="1" applyFont="1" applyFill="1" applyBorder="1"/>
    <xf numFmtId="49" fontId="0" fillId="2" borderId="7" xfId="0" applyNumberFormat="1" applyFill="1" applyBorder="1"/>
    <xf numFmtId="0" fontId="3" fillId="2" borderId="0" xfId="0" applyFont="1" applyFill="1"/>
    <xf numFmtId="0" fontId="0" fillId="2" borderId="0" xfId="0" applyFill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9" fontId="0" fillId="0" borderId="8" xfId="0" applyNumberFormat="1" applyBorder="1" applyAlignment="1">
      <alignment horizontal="left"/>
    </xf>
    <xf numFmtId="3" fontId="0" fillId="0" borderId="14" xfId="0" applyNumberFormat="1" applyBorder="1"/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6" xfId="0" applyBorder="1"/>
    <xf numFmtId="3" fontId="0" fillId="0" borderId="0" xfId="0" applyNumberFormat="1"/>
    <xf numFmtId="0" fontId="1" fillId="0" borderId="23" xfId="0" applyFont="1" applyBorder="1" applyAlignment="1">
      <alignment horizontal="centerContinuous" vertical="center"/>
    </xf>
    <xf numFmtId="0" fontId="6" fillId="0" borderId="24" xfId="0" applyFont="1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0" fillId="0" borderId="25" xfId="0" applyBorder="1" applyAlignment="1">
      <alignment horizontal="centerContinuous" vertical="center"/>
    </xf>
    <xf numFmtId="0" fontId="5" fillId="0" borderId="26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Continuous"/>
    </xf>
    <xf numFmtId="0" fontId="5" fillId="0" borderId="27" xfId="0" applyFont="1" applyBorder="1" applyAlignment="1">
      <alignment horizontal="centerContinuous"/>
    </xf>
    <xf numFmtId="0" fontId="0" fillId="0" borderId="27" xfId="0" applyBorder="1" applyAlignment="1">
      <alignment horizontal="centerContinuous"/>
    </xf>
    <xf numFmtId="0" fontId="0" fillId="0" borderId="29" xfId="0" applyBorder="1"/>
    <xf numFmtId="0" fontId="0" fillId="0" borderId="21" xfId="0" applyBorder="1"/>
    <xf numFmtId="3" fontId="0" fillId="0" borderId="30" xfId="0" applyNumberFormat="1" applyBorder="1"/>
    <xf numFmtId="0" fontId="0" fillId="0" borderId="31" xfId="0" applyBorder="1"/>
    <xf numFmtId="3" fontId="0" fillId="0" borderId="32" xfId="0" applyNumberFormat="1" applyBorder="1"/>
    <xf numFmtId="0" fontId="0" fillId="0" borderId="33" xfId="0" applyBorder="1"/>
    <xf numFmtId="3" fontId="0" fillId="0" borderId="15" xfId="0" applyNumberFormat="1" applyBorder="1"/>
    <xf numFmtId="0" fontId="0" fillId="0" borderId="16" xfId="0" applyBorder="1"/>
    <xf numFmtId="0" fontId="0" fillId="0" borderId="34" xfId="0" applyBorder="1"/>
    <xf numFmtId="0" fontId="0" fillId="0" borderId="35" xfId="0" applyBorder="1"/>
    <xf numFmtId="0" fontId="7" fillId="0" borderId="17" xfId="0" applyFont="1" applyBorder="1"/>
    <xf numFmtId="3" fontId="0" fillId="0" borderId="36" xfId="0" applyNumberFormat="1" applyBorder="1"/>
    <xf numFmtId="0" fontId="0" fillId="0" borderId="37" xfId="0" applyBorder="1"/>
    <xf numFmtId="3" fontId="0" fillId="0" borderId="38" xfId="0" applyNumberFormat="1" applyBorder="1"/>
    <xf numFmtId="0" fontId="0" fillId="0" borderId="39" xfId="0" applyBorder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13" xfId="0" applyBorder="1" applyAlignment="1">
      <alignment horizontal="right"/>
    </xf>
    <xf numFmtId="165" fontId="0" fillId="0" borderId="15" xfId="0" applyNumberFormat="1" applyBorder="1"/>
    <xf numFmtId="165" fontId="0" fillId="0" borderId="0" xfId="0" applyNumberFormat="1"/>
    <xf numFmtId="0" fontId="6" fillId="0" borderId="37" xfId="0" applyFont="1" applyBorder="1"/>
    <xf numFmtId="0" fontId="6" fillId="0" borderId="38" xfId="0" applyFont="1" applyBorder="1"/>
    <xf numFmtId="0" fontId="6" fillId="0" borderId="40" xfId="0" applyFont="1" applyBorder="1"/>
    <xf numFmtId="165" fontId="6" fillId="0" borderId="38" xfId="0" applyNumberFormat="1" applyFont="1" applyBorder="1"/>
    <xf numFmtId="0" fontId="6" fillId="0" borderId="41" xfId="0" applyFont="1" applyBorder="1"/>
    <xf numFmtId="0" fontId="6" fillId="0" borderId="0" xfId="0" applyFo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0" fillId="0" borderId="44" xfId="0" applyBorder="1" applyAlignment="1">
      <alignment horizontal="left"/>
    </xf>
    <xf numFmtId="0" fontId="0" fillId="0" borderId="45" xfId="0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49" fontId="5" fillId="0" borderId="26" xfId="0" applyNumberFormat="1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50" xfId="0" applyFont="1" applyBorder="1"/>
    <xf numFmtId="0" fontId="5" fillId="0" borderId="51" xfId="0" applyFont="1" applyBorder="1"/>
    <xf numFmtId="0" fontId="5" fillId="0" borderId="52" xfId="0" applyFont="1" applyBorder="1"/>
    <xf numFmtId="0" fontId="10" fillId="0" borderId="0" xfId="0" applyFont="1"/>
    <xf numFmtId="3" fontId="7" fillId="0" borderId="9" xfId="0" applyNumberFormat="1" applyFont="1" applyBorder="1"/>
    <xf numFmtId="0" fontId="5" fillId="0" borderId="26" xfId="0" applyFont="1" applyBorder="1"/>
    <xf numFmtId="3" fontId="5" fillId="0" borderId="28" xfId="0" applyNumberFormat="1" applyFont="1" applyBorder="1"/>
    <xf numFmtId="3" fontId="5" fillId="0" borderId="50" xfId="0" applyNumberFormat="1" applyFont="1" applyBorder="1"/>
    <xf numFmtId="3" fontId="5" fillId="0" borderId="51" xfId="0" applyNumberFormat="1" applyFont="1" applyBorder="1"/>
    <xf numFmtId="3" fontId="5" fillId="0" borderId="52" xfId="0" applyNumberFormat="1" applyFont="1" applyBorder="1"/>
    <xf numFmtId="0" fontId="5" fillId="0" borderId="0" xfId="0" applyFont="1"/>
    <xf numFmtId="3" fontId="1" fillId="0" borderId="0" xfId="0" applyNumberFormat="1" applyFont="1" applyAlignment="1">
      <alignment horizontal="centerContinuous"/>
    </xf>
    <xf numFmtId="0" fontId="11" fillId="0" borderId="31" xfId="0" applyFont="1" applyBorder="1"/>
    <xf numFmtId="0" fontId="11" fillId="0" borderId="32" xfId="0" applyFont="1" applyBorder="1"/>
    <xf numFmtId="0" fontId="0" fillId="0" borderId="55" xfId="0" applyBorder="1"/>
    <xf numFmtId="0" fontId="11" fillId="0" borderId="56" xfId="0" applyFont="1" applyBorder="1" applyAlignment="1">
      <alignment horizontal="right"/>
    </xf>
    <xf numFmtId="0" fontId="11" fillId="0" borderId="32" xfId="0" applyFont="1" applyBorder="1" applyAlignment="1">
      <alignment horizontal="right"/>
    </xf>
    <xf numFmtId="0" fontId="11" fillId="0" borderId="33" xfId="0" applyFont="1" applyBorder="1" applyAlignment="1">
      <alignment horizontal="center"/>
    </xf>
    <xf numFmtId="4" fontId="12" fillId="0" borderId="32" xfId="0" applyNumberFormat="1" applyFont="1" applyBorder="1" applyAlignment="1">
      <alignment horizontal="right"/>
    </xf>
    <xf numFmtId="4" fontId="12" fillId="0" borderId="55" xfId="0" applyNumberFormat="1" applyFont="1" applyBorder="1" applyAlignment="1">
      <alignment horizontal="right"/>
    </xf>
    <xf numFmtId="0" fontId="7" fillId="0" borderId="35" xfId="0" applyFont="1" applyBorder="1"/>
    <xf numFmtId="0" fontId="7" fillId="0" borderId="21" xfId="0" applyFont="1" applyBorder="1"/>
    <xf numFmtId="0" fontId="7" fillId="0" borderId="22" xfId="0" applyFont="1" applyBorder="1"/>
    <xf numFmtId="3" fontId="7" fillId="0" borderId="34" xfId="0" applyNumberFormat="1" applyFont="1" applyBorder="1" applyAlignment="1">
      <alignment horizontal="right"/>
    </xf>
    <xf numFmtId="166" fontId="7" fillId="0" borderId="57" xfId="0" applyNumberFormat="1" applyFont="1" applyBorder="1" applyAlignment="1">
      <alignment horizontal="right"/>
    </xf>
    <xf numFmtId="3" fontId="7" fillId="0" borderId="58" xfId="0" applyNumberFormat="1" applyFont="1" applyBorder="1" applyAlignment="1">
      <alignment horizontal="right"/>
    </xf>
    <xf numFmtId="4" fontId="7" fillId="0" borderId="21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0" fontId="5" fillId="0" borderId="38" xfId="0" applyFont="1" applyBorder="1"/>
    <xf numFmtId="0" fontId="0" fillId="0" borderId="38" xfId="0" applyBorder="1"/>
    <xf numFmtId="4" fontId="0" fillId="0" borderId="59" xfId="0" applyNumberFormat="1" applyBorder="1"/>
    <xf numFmtId="4" fontId="0" fillId="0" borderId="37" xfId="0" applyNumberFormat="1" applyBorder="1"/>
    <xf numFmtId="4" fontId="0" fillId="0" borderId="38" xfId="0" applyNumberFormat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9" fillId="0" borderId="44" xfId="1" applyBorder="1" applyAlignment="1">
      <alignment horizontal="center"/>
    </xf>
    <xf numFmtId="0" fontId="9" fillId="0" borderId="44" xfId="1" applyBorder="1" applyAlignment="1">
      <alignment horizontal="left"/>
    </xf>
    <xf numFmtId="0" fontId="9" fillId="0" borderId="45" xfId="1" applyBorder="1"/>
    <xf numFmtId="0" fontId="10" fillId="0" borderId="0" xfId="1" applyFont="1"/>
    <xf numFmtId="0" fontId="9" fillId="0" borderId="0" xfId="1" applyAlignment="1">
      <alignment horizontal="right"/>
    </xf>
    <xf numFmtId="49" fontId="4" fillId="0" borderId="57" xfId="1" applyNumberFormat="1" applyFont="1" applyBorder="1"/>
    <xf numFmtId="0" fontId="4" fillId="0" borderId="16" xfId="1" applyFont="1" applyBorder="1" applyAlignment="1">
      <alignment horizontal="center"/>
    </xf>
    <xf numFmtId="0" fontId="4" fillId="0" borderId="57" xfId="1" applyFont="1" applyBorder="1" applyAlignment="1">
      <alignment horizontal="center"/>
    </xf>
    <xf numFmtId="0" fontId="16" fillId="0" borderId="57" xfId="1" applyFont="1" applyBorder="1"/>
    <xf numFmtId="0" fontId="5" fillId="0" borderId="53" xfId="1" applyFont="1" applyBorder="1" applyAlignment="1">
      <alignment horizontal="center"/>
    </xf>
    <xf numFmtId="49" fontId="5" fillId="0" borderId="53" xfId="1" applyNumberFormat="1" applyFont="1" applyBorder="1" applyAlignment="1">
      <alignment horizontal="left"/>
    </xf>
    <xf numFmtId="0" fontId="5" fillId="0" borderId="53" xfId="1" applyFont="1" applyBorder="1"/>
    <xf numFmtId="0" fontId="9" fillId="0" borderId="53" xfId="1" applyBorder="1" applyAlignment="1">
      <alignment horizontal="center"/>
    </xf>
    <xf numFmtId="0" fontId="9" fillId="0" borderId="53" xfId="1" applyBorder="1" applyAlignment="1">
      <alignment horizontal="right"/>
    </xf>
    <xf numFmtId="0" fontId="9" fillId="0" borderId="53" xfId="1" applyBorder="1"/>
    <xf numFmtId="0" fontId="8" fillId="0" borderId="60" xfId="1" applyFont="1" applyBorder="1"/>
    <xf numFmtId="0" fontId="17" fillId="0" borderId="0" xfId="1" applyFont="1"/>
    <xf numFmtId="0" fontId="7" fillId="0" borderId="53" xfId="1" applyFont="1" applyBorder="1" applyAlignment="1">
      <alignment horizontal="center"/>
    </xf>
    <xf numFmtId="49" fontId="7" fillId="0" borderId="53" xfId="1" applyNumberFormat="1" applyFont="1" applyBorder="1" applyAlignment="1">
      <alignment horizontal="left"/>
    </xf>
    <xf numFmtId="0" fontId="7" fillId="0" borderId="53" xfId="1" applyFont="1" applyBorder="1" applyAlignment="1">
      <alignment wrapText="1"/>
    </xf>
    <xf numFmtId="49" fontId="7" fillId="0" borderId="53" xfId="1" applyNumberFormat="1" applyFont="1" applyBorder="1" applyAlignment="1">
      <alignment horizontal="center" shrinkToFit="1"/>
    </xf>
    <xf numFmtId="4" fontId="7" fillId="0" borderId="53" xfId="1" applyNumberFormat="1" applyFont="1" applyBorder="1" applyAlignment="1">
      <alignment horizontal="right"/>
    </xf>
    <xf numFmtId="4" fontId="7" fillId="0" borderId="53" xfId="1" applyNumberFormat="1" applyFont="1" applyBorder="1"/>
    <xf numFmtId="167" fontId="7" fillId="0" borderId="53" xfId="1" applyNumberFormat="1" applyFont="1" applyBorder="1"/>
    <xf numFmtId="0" fontId="9" fillId="0" borderId="61" xfId="1" applyBorder="1" applyAlignment="1">
      <alignment horizontal="center"/>
    </xf>
    <xf numFmtId="49" fontId="3" fillId="0" borderId="61" xfId="1" applyNumberFormat="1" applyFont="1" applyBorder="1" applyAlignment="1">
      <alignment horizontal="left"/>
    </xf>
    <xf numFmtId="0" fontId="3" fillId="0" borderId="61" xfId="1" applyFont="1" applyBorder="1"/>
    <xf numFmtId="4" fontId="9" fillId="0" borderId="61" xfId="1" applyNumberFormat="1" applyBorder="1" applyAlignment="1">
      <alignment horizontal="right"/>
    </xf>
    <xf numFmtId="4" fontId="5" fillId="0" borderId="61" xfId="1" applyNumberFormat="1" applyFont="1" applyBorder="1"/>
    <xf numFmtId="0" fontId="5" fillId="0" borderId="61" xfId="1" applyFont="1" applyBorder="1"/>
    <xf numFmtId="167" fontId="5" fillId="0" borderId="61" xfId="1" applyNumberFormat="1" applyFont="1" applyBorder="1"/>
    <xf numFmtId="3" fontId="9" fillId="0" borderId="0" xfId="1" applyNumberFormat="1"/>
    <xf numFmtId="0" fontId="18" fillId="0" borderId="0" xfId="1" applyFont="1"/>
    <xf numFmtId="0" fontId="19" fillId="0" borderId="0" xfId="1" applyFont="1"/>
    <xf numFmtId="3" fontId="19" fillId="0" borderId="0" xfId="1" applyNumberFormat="1" applyFont="1" applyAlignment="1">
      <alignment horizontal="right"/>
    </xf>
    <xf numFmtId="4" fontId="19" fillId="0" borderId="0" xfId="1" applyNumberFormat="1" applyFont="1"/>
    <xf numFmtId="49" fontId="10" fillId="0" borderId="6" xfId="0" applyNumberFormat="1" applyFont="1" applyBorder="1"/>
    <xf numFmtId="3" fontId="7" fillId="0" borderId="7" xfId="0" applyNumberFormat="1" applyFont="1" applyBorder="1"/>
    <xf numFmtId="3" fontId="7" fillId="0" borderId="53" xfId="0" applyNumberFormat="1" applyFont="1" applyBorder="1"/>
    <xf numFmtId="3" fontId="7" fillId="0" borderId="54" xfId="0" applyNumberFormat="1" applyFont="1" applyBorder="1"/>
    <xf numFmtId="0" fontId="0" fillId="0" borderId="0" xfId="0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Border="1" applyAlignment="1">
      <alignment horizontal="center"/>
    </xf>
    <xf numFmtId="0" fontId="9" fillId="0" borderId="43" xfId="1" applyBorder="1" applyAlignment="1">
      <alignment horizontal="center"/>
    </xf>
    <xf numFmtId="0" fontId="9" fillId="0" borderId="46" xfId="1" applyBorder="1" applyAlignment="1">
      <alignment horizontal="center"/>
    </xf>
    <xf numFmtId="0" fontId="9" fillId="0" borderId="47" xfId="1" applyBorder="1" applyAlignment="1">
      <alignment horizontal="center"/>
    </xf>
    <xf numFmtId="0" fontId="9" fillId="0" borderId="48" xfId="1" applyBorder="1" applyAlignment="1">
      <alignment horizontal="left" shrinkToFit="1"/>
    </xf>
    <xf numFmtId="0" fontId="9" fillId="0" borderId="49" xfId="1" applyBorder="1" applyAlignment="1">
      <alignment horizontal="left" shrinkToFit="1"/>
    </xf>
    <xf numFmtId="3" fontId="5" fillId="0" borderId="38" xfId="0" applyNumberFormat="1" applyFont="1" applyBorder="1" applyAlignment="1">
      <alignment horizontal="right"/>
    </xf>
    <xf numFmtId="3" fontId="5" fillId="0" borderId="59" xfId="0" applyNumberFormat="1" applyFont="1" applyBorder="1" applyAlignment="1">
      <alignment horizontal="right"/>
    </xf>
    <xf numFmtId="0" fontId="13" fillId="0" borderId="0" xfId="1" applyFont="1" applyAlignment="1">
      <alignment horizontal="center"/>
    </xf>
    <xf numFmtId="49" fontId="9" fillId="0" borderId="46" xfId="1" applyNumberFormat="1" applyBorder="1" applyAlignment="1">
      <alignment horizontal="center"/>
    </xf>
  </cellXfs>
  <cellStyles count="2">
    <cellStyle name="Normální" xfId="0" builtinId="0"/>
    <cellStyle name="normální_POL.XLS" xfId="1" xr:uid="{C6F948EA-ABB9-40E2-98B9-C9743462B3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E5378-713B-414F-B4DB-01107422EBFD}">
  <sheetPr codeName="List21"/>
  <dimension ref="A1:BE55"/>
  <sheetViews>
    <sheetView topLeftCell="A10" workbookViewId="0">
      <selection activeCell="D34" sqref="D34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  <col min="257" max="257" width="2" customWidth="1"/>
    <col min="258" max="258" width="15" customWidth="1"/>
    <col min="259" max="259" width="15.85546875" customWidth="1"/>
    <col min="260" max="260" width="14.5703125" customWidth="1"/>
    <col min="261" max="261" width="13.5703125" customWidth="1"/>
    <col min="262" max="262" width="16.5703125" customWidth="1"/>
    <col min="263" max="263" width="15.28515625" customWidth="1"/>
    <col min="513" max="513" width="2" customWidth="1"/>
    <col min="514" max="514" width="15" customWidth="1"/>
    <col min="515" max="515" width="15.85546875" customWidth="1"/>
    <col min="516" max="516" width="14.5703125" customWidth="1"/>
    <col min="517" max="517" width="13.5703125" customWidth="1"/>
    <col min="518" max="518" width="16.5703125" customWidth="1"/>
    <col min="519" max="519" width="15.28515625" customWidth="1"/>
    <col min="769" max="769" width="2" customWidth="1"/>
    <col min="770" max="770" width="15" customWidth="1"/>
    <col min="771" max="771" width="15.85546875" customWidth="1"/>
    <col min="772" max="772" width="14.5703125" customWidth="1"/>
    <col min="773" max="773" width="13.5703125" customWidth="1"/>
    <col min="774" max="774" width="16.5703125" customWidth="1"/>
    <col min="775" max="775" width="15.28515625" customWidth="1"/>
    <col min="1025" max="1025" width="2" customWidth="1"/>
    <col min="1026" max="1026" width="15" customWidth="1"/>
    <col min="1027" max="1027" width="15.85546875" customWidth="1"/>
    <col min="1028" max="1028" width="14.5703125" customWidth="1"/>
    <col min="1029" max="1029" width="13.5703125" customWidth="1"/>
    <col min="1030" max="1030" width="16.5703125" customWidth="1"/>
    <col min="1031" max="1031" width="15.28515625" customWidth="1"/>
    <col min="1281" max="1281" width="2" customWidth="1"/>
    <col min="1282" max="1282" width="15" customWidth="1"/>
    <col min="1283" max="1283" width="15.85546875" customWidth="1"/>
    <col min="1284" max="1284" width="14.5703125" customWidth="1"/>
    <col min="1285" max="1285" width="13.5703125" customWidth="1"/>
    <col min="1286" max="1286" width="16.5703125" customWidth="1"/>
    <col min="1287" max="1287" width="15.28515625" customWidth="1"/>
    <col min="1537" max="1537" width="2" customWidth="1"/>
    <col min="1538" max="1538" width="15" customWidth="1"/>
    <col min="1539" max="1539" width="15.85546875" customWidth="1"/>
    <col min="1540" max="1540" width="14.5703125" customWidth="1"/>
    <col min="1541" max="1541" width="13.5703125" customWidth="1"/>
    <col min="1542" max="1542" width="16.5703125" customWidth="1"/>
    <col min="1543" max="1543" width="15.28515625" customWidth="1"/>
    <col min="1793" max="1793" width="2" customWidth="1"/>
    <col min="1794" max="1794" width="15" customWidth="1"/>
    <col min="1795" max="1795" width="15.85546875" customWidth="1"/>
    <col min="1796" max="1796" width="14.5703125" customWidth="1"/>
    <col min="1797" max="1797" width="13.5703125" customWidth="1"/>
    <col min="1798" max="1798" width="16.5703125" customWidth="1"/>
    <col min="1799" max="1799" width="15.28515625" customWidth="1"/>
    <col min="2049" max="2049" width="2" customWidth="1"/>
    <col min="2050" max="2050" width="15" customWidth="1"/>
    <col min="2051" max="2051" width="15.85546875" customWidth="1"/>
    <col min="2052" max="2052" width="14.5703125" customWidth="1"/>
    <col min="2053" max="2053" width="13.5703125" customWidth="1"/>
    <col min="2054" max="2054" width="16.5703125" customWidth="1"/>
    <col min="2055" max="2055" width="15.28515625" customWidth="1"/>
    <col min="2305" max="2305" width="2" customWidth="1"/>
    <col min="2306" max="2306" width="15" customWidth="1"/>
    <col min="2307" max="2307" width="15.85546875" customWidth="1"/>
    <col min="2308" max="2308" width="14.5703125" customWidth="1"/>
    <col min="2309" max="2309" width="13.5703125" customWidth="1"/>
    <col min="2310" max="2310" width="16.5703125" customWidth="1"/>
    <col min="2311" max="2311" width="15.28515625" customWidth="1"/>
    <col min="2561" max="2561" width="2" customWidth="1"/>
    <col min="2562" max="2562" width="15" customWidth="1"/>
    <col min="2563" max="2563" width="15.85546875" customWidth="1"/>
    <col min="2564" max="2564" width="14.5703125" customWidth="1"/>
    <col min="2565" max="2565" width="13.5703125" customWidth="1"/>
    <col min="2566" max="2566" width="16.5703125" customWidth="1"/>
    <col min="2567" max="2567" width="15.28515625" customWidth="1"/>
    <col min="2817" max="2817" width="2" customWidth="1"/>
    <col min="2818" max="2818" width="15" customWidth="1"/>
    <col min="2819" max="2819" width="15.85546875" customWidth="1"/>
    <col min="2820" max="2820" width="14.5703125" customWidth="1"/>
    <col min="2821" max="2821" width="13.5703125" customWidth="1"/>
    <col min="2822" max="2822" width="16.5703125" customWidth="1"/>
    <col min="2823" max="2823" width="15.28515625" customWidth="1"/>
    <col min="3073" max="3073" width="2" customWidth="1"/>
    <col min="3074" max="3074" width="15" customWidth="1"/>
    <col min="3075" max="3075" width="15.85546875" customWidth="1"/>
    <col min="3076" max="3076" width="14.5703125" customWidth="1"/>
    <col min="3077" max="3077" width="13.5703125" customWidth="1"/>
    <col min="3078" max="3078" width="16.5703125" customWidth="1"/>
    <col min="3079" max="3079" width="15.28515625" customWidth="1"/>
    <col min="3329" max="3329" width="2" customWidth="1"/>
    <col min="3330" max="3330" width="15" customWidth="1"/>
    <col min="3331" max="3331" width="15.85546875" customWidth="1"/>
    <col min="3332" max="3332" width="14.5703125" customWidth="1"/>
    <col min="3333" max="3333" width="13.5703125" customWidth="1"/>
    <col min="3334" max="3334" width="16.5703125" customWidth="1"/>
    <col min="3335" max="3335" width="15.28515625" customWidth="1"/>
    <col min="3585" max="3585" width="2" customWidth="1"/>
    <col min="3586" max="3586" width="15" customWidth="1"/>
    <col min="3587" max="3587" width="15.85546875" customWidth="1"/>
    <col min="3588" max="3588" width="14.5703125" customWidth="1"/>
    <col min="3589" max="3589" width="13.5703125" customWidth="1"/>
    <col min="3590" max="3590" width="16.5703125" customWidth="1"/>
    <col min="3591" max="3591" width="15.28515625" customWidth="1"/>
    <col min="3841" max="3841" width="2" customWidth="1"/>
    <col min="3842" max="3842" width="15" customWidth="1"/>
    <col min="3843" max="3843" width="15.85546875" customWidth="1"/>
    <col min="3844" max="3844" width="14.5703125" customWidth="1"/>
    <col min="3845" max="3845" width="13.5703125" customWidth="1"/>
    <col min="3846" max="3846" width="16.5703125" customWidth="1"/>
    <col min="3847" max="3847" width="15.28515625" customWidth="1"/>
    <col min="4097" max="4097" width="2" customWidth="1"/>
    <col min="4098" max="4098" width="15" customWidth="1"/>
    <col min="4099" max="4099" width="15.85546875" customWidth="1"/>
    <col min="4100" max="4100" width="14.5703125" customWidth="1"/>
    <col min="4101" max="4101" width="13.5703125" customWidth="1"/>
    <col min="4102" max="4102" width="16.5703125" customWidth="1"/>
    <col min="4103" max="4103" width="15.28515625" customWidth="1"/>
    <col min="4353" max="4353" width="2" customWidth="1"/>
    <col min="4354" max="4354" width="15" customWidth="1"/>
    <col min="4355" max="4355" width="15.85546875" customWidth="1"/>
    <col min="4356" max="4356" width="14.5703125" customWidth="1"/>
    <col min="4357" max="4357" width="13.5703125" customWidth="1"/>
    <col min="4358" max="4358" width="16.5703125" customWidth="1"/>
    <col min="4359" max="4359" width="15.28515625" customWidth="1"/>
    <col min="4609" max="4609" width="2" customWidth="1"/>
    <col min="4610" max="4610" width="15" customWidth="1"/>
    <col min="4611" max="4611" width="15.85546875" customWidth="1"/>
    <col min="4612" max="4612" width="14.5703125" customWidth="1"/>
    <col min="4613" max="4613" width="13.5703125" customWidth="1"/>
    <col min="4614" max="4614" width="16.5703125" customWidth="1"/>
    <col min="4615" max="4615" width="15.28515625" customWidth="1"/>
    <col min="4865" max="4865" width="2" customWidth="1"/>
    <col min="4866" max="4866" width="15" customWidth="1"/>
    <col min="4867" max="4867" width="15.85546875" customWidth="1"/>
    <col min="4868" max="4868" width="14.5703125" customWidth="1"/>
    <col min="4869" max="4869" width="13.5703125" customWidth="1"/>
    <col min="4870" max="4870" width="16.5703125" customWidth="1"/>
    <col min="4871" max="4871" width="15.28515625" customWidth="1"/>
    <col min="5121" max="5121" width="2" customWidth="1"/>
    <col min="5122" max="5122" width="15" customWidth="1"/>
    <col min="5123" max="5123" width="15.85546875" customWidth="1"/>
    <col min="5124" max="5124" width="14.5703125" customWidth="1"/>
    <col min="5125" max="5125" width="13.5703125" customWidth="1"/>
    <col min="5126" max="5126" width="16.5703125" customWidth="1"/>
    <col min="5127" max="5127" width="15.28515625" customWidth="1"/>
    <col min="5377" max="5377" width="2" customWidth="1"/>
    <col min="5378" max="5378" width="15" customWidth="1"/>
    <col min="5379" max="5379" width="15.85546875" customWidth="1"/>
    <col min="5380" max="5380" width="14.5703125" customWidth="1"/>
    <col min="5381" max="5381" width="13.5703125" customWidth="1"/>
    <col min="5382" max="5382" width="16.5703125" customWidth="1"/>
    <col min="5383" max="5383" width="15.28515625" customWidth="1"/>
    <col min="5633" max="5633" width="2" customWidth="1"/>
    <col min="5634" max="5634" width="15" customWidth="1"/>
    <col min="5635" max="5635" width="15.85546875" customWidth="1"/>
    <col min="5636" max="5636" width="14.5703125" customWidth="1"/>
    <col min="5637" max="5637" width="13.5703125" customWidth="1"/>
    <col min="5638" max="5638" width="16.5703125" customWidth="1"/>
    <col min="5639" max="5639" width="15.28515625" customWidth="1"/>
    <col min="5889" max="5889" width="2" customWidth="1"/>
    <col min="5890" max="5890" width="15" customWidth="1"/>
    <col min="5891" max="5891" width="15.85546875" customWidth="1"/>
    <col min="5892" max="5892" width="14.5703125" customWidth="1"/>
    <col min="5893" max="5893" width="13.5703125" customWidth="1"/>
    <col min="5894" max="5894" width="16.5703125" customWidth="1"/>
    <col min="5895" max="5895" width="15.28515625" customWidth="1"/>
    <col min="6145" max="6145" width="2" customWidth="1"/>
    <col min="6146" max="6146" width="15" customWidth="1"/>
    <col min="6147" max="6147" width="15.85546875" customWidth="1"/>
    <col min="6148" max="6148" width="14.5703125" customWidth="1"/>
    <col min="6149" max="6149" width="13.5703125" customWidth="1"/>
    <col min="6150" max="6150" width="16.5703125" customWidth="1"/>
    <col min="6151" max="6151" width="15.28515625" customWidth="1"/>
    <col min="6401" max="6401" width="2" customWidth="1"/>
    <col min="6402" max="6402" width="15" customWidth="1"/>
    <col min="6403" max="6403" width="15.85546875" customWidth="1"/>
    <col min="6404" max="6404" width="14.5703125" customWidth="1"/>
    <col min="6405" max="6405" width="13.5703125" customWidth="1"/>
    <col min="6406" max="6406" width="16.5703125" customWidth="1"/>
    <col min="6407" max="6407" width="15.28515625" customWidth="1"/>
    <col min="6657" max="6657" width="2" customWidth="1"/>
    <col min="6658" max="6658" width="15" customWidth="1"/>
    <col min="6659" max="6659" width="15.85546875" customWidth="1"/>
    <col min="6660" max="6660" width="14.5703125" customWidth="1"/>
    <col min="6661" max="6661" width="13.5703125" customWidth="1"/>
    <col min="6662" max="6662" width="16.5703125" customWidth="1"/>
    <col min="6663" max="6663" width="15.28515625" customWidth="1"/>
    <col min="6913" max="6913" width="2" customWidth="1"/>
    <col min="6914" max="6914" width="15" customWidth="1"/>
    <col min="6915" max="6915" width="15.85546875" customWidth="1"/>
    <col min="6916" max="6916" width="14.5703125" customWidth="1"/>
    <col min="6917" max="6917" width="13.5703125" customWidth="1"/>
    <col min="6918" max="6918" width="16.5703125" customWidth="1"/>
    <col min="6919" max="6919" width="15.28515625" customWidth="1"/>
    <col min="7169" max="7169" width="2" customWidth="1"/>
    <col min="7170" max="7170" width="15" customWidth="1"/>
    <col min="7171" max="7171" width="15.85546875" customWidth="1"/>
    <col min="7172" max="7172" width="14.5703125" customWidth="1"/>
    <col min="7173" max="7173" width="13.5703125" customWidth="1"/>
    <col min="7174" max="7174" width="16.5703125" customWidth="1"/>
    <col min="7175" max="7175" width="15.28515625" customWidth="1"/>
    <col min="7425" max="7425" width="2" customWidth="1"/>
    <col min="7426" max="7426" width="15" customWidth="1"/>
    <col min="7427" max="7427" width="15.85546875" customWidth="1"/>
    <col min="7428" max="7428" width="14.5703125" customWidth="1"/>
    <col min="7429" max="7429" width="13.5703125" customWidth="1"/>
    <col min="7430" max="7430" width="16.5703125" customWidth="1"/>
    <col min="7431" max="7431" width="15.28515625" customWidth="1"/>
    <col min="7681" max="7681" width="2" customWidth="1"/>
    <col min="7682" max="7682" width="15" customWidth="1"/>
    <col min="7683" max="7683" width="15.85546875" customWidth="1"/>
    <col min="7684" max="7684" width="14.5703125" customWidth="1"/>
    <col min="7685" max="7685" width="13.5703125" customWidth="1"/>
    <col min="7686" max="7686" width="16.5703125" customWidth="1"/>
    <col min="7687" max="7687" width="15.28515625" customWidth="1"/>
    <col min="7937" max="7937" width="2" customWidth="1"/>
    <col min="7938" max="7938" width="15" customWidth="1"/>
    <col min="7939" max="7939" width="15.85546875" customWidth="1"/>
    <col min="7940" max="7940" width="14.5703125" customWidth="1"/>
    <col min="7941" max="7941" width="13.5703125" customWidth="1"/>
    <col min="7942" max="7942" width="16.5703125" customWidth="1"/>
    <col min="7943" max="7943" width="15.28515625" customWidth="1"/>
    <col min="8193" max="8193" width="2" customWidth="1"/>
    <col min="8194" max="8194" width="15" customWidth="1"/>
    <col min="8195" max="8195" width="15.85546875" customWidth="1"/>
    <col min="8196" max="8196" width="14.5703125" customWidth="1"/>
    <col min="8197" max="8197" width="13.5703125" customWidth="1"/>
    <col min="8198" max="8198" width="16.5703125" customWidth="1"/>
    <col min="8199" max="8199" width="15.28515625" customWidth="1"/>
    <col min="8449" max="8449" width="2" customWidth="1"/>
    <col min="8450" max="8450" width="15" customWidth="1"/>
    <col min="8451" max="8451" width="15.85546875" customWidth="1"/>
    <col min="8452" max="8452" width="14.5703125" customWidth="1"/>
    <col min="8453" max="8453" width="13.5703125" customWidth="1"/>
    <col min="8454" max="8454" width="16.5703125" customWidth="1"/>
    <col min="8455" max="8455" width="15.28515625" customWidth="1"/>
    <col min="8705" max="8705" width="2" customWidth="1"/>
    <col min="8706" max="8706" width="15" customWidth="1"/>
    <col min="8707" max="8707" width="15.85546875" customWidth="1"/>
    <col min="8708" max="8708" width="14.5703125" customWidth="1"/>
    <col min="8709" max="8709" width="13.5703125" customWidth="1"/>
    <col min="8710" max="8710" width="16.5703125" customWidth="1"/>
    <col min="8711" max="8711" width="15.28515625" customWidth="1"/>
    <col min="8961" max="8961" width="2" customWidth="1"/>
    <col min="8962" max="8962" width="15" customWidth="1"/>
    <col min="8963" max="8963" width="15.85546875" customWidth="1"/>
    <col min="8964" max="8964" width="14.5703125" customWidth="1"/>
    <col min="8965" max="8965" width="13.5703125" customWidth="1"/>
    <col min="8966" max="8966" width="16.5703125" customWidth="1"/>
    <col min="8967" max="8967" width="15.28515625" customWidth="1"/>
    <col min="9217" max="9217" width="2" customWidth="1"/>
    <col min="9218" max="9218" width="15" customWidth="1"/>
    <col min="9219" max="9219" width="15.85546875" customWidth="1"/>
    <col min="9220" max="9220" width="14.5703125" customWidth="1"/>
    <col min="9221" max="9221" width="13.5703125" customWidth="1"/>
    <col min="9222" max="9222" width="16.5703125" customWidth="1"/>
    <col min="9223" max="9223" width="15.28515625" customWidth="1"/>
    <col min="9473" max="9473" width="2" customWidth="1"/>
    <col min="9474" max="9474" width="15" customWidth="1"/>
    <col min="9475" max="9475" width="15.85546875" customWidth="1"/>
    <col min="9476" max="9476" width="14.5703125" customWidth="1"/>
    <col min="9477" max="9477" width="13.5703125" customWidth="1"/>
    <col min="9478" max="9478" width="16.5703125" customWidth="1"/>
    <col min="9479" max="9479" width="15.28515625" customWidth="1"/>
    <col min="9729" max="9729" width="2" customWidth="1"/>
    <col min="9730" max="9730" width="15" customWidth="1"/>
    <col min="9731" max="9731" width="15.85546875" customWidth="1"/>
    <col min="9732" max="9732" width="14.5703125" customWidth="1"/>
    <col min="9733" max="9733" width="13.5703125" customWidth="1"/>
    <col min="9734" max="9734" width="16.5703125" customWidth="1"/>
    <col min="9735" max="9735" width="15.28515625" customWidth="1"/>
    <col min="9985" max="9985" width="2" customWidth="1"/>
    <col min="9986" max="9986" width="15" customWidth="1"/>
    <col min="9987" max="9987" width="15.85546875" customWidth="1"/>
    <col min="9988" max="9988" width="14.5703125" customWidth="1"/>
    <col min="9989" max="9989" width="13.5703125" customWidth="1"/>
    <col min="9990" max="9990" width="16.5703125" customWidth="1"/>
    <col min="9991" max="9991" width="15.28515625" customWidth="1"/>
    <col min="10241" max="10241" width="2" customWidth="1"/>
    <col min="10242" max="10242" width="15" customWidth="1"/>
    <col min="10243" max="10243" width="15.85546875" customWidth="1"/>
    <col min="10244" max="10244" width="14.5703125" customWidth="1"/>
    <col min="10245" max="10245" width="13.5703125" customWidth="1"/>
    <col min="10246" max="10246" width="16.5703125" customWidth="1"/>
    <col min="10247" max="10247" width="15.28515625" customWidth="1"/>
    <col min="10497" max="10497" width="2" customWidth="1"/>
    <col min="10498" max="10498" width="15" customWidth="1"/>
    <col min="10499" max="10499" width="15.85546875" customWidth="1"/>
    <col min="10500" max="10500" width="14.5703125" customWidth="1"/>
    <col min="10501" max="10501" width="13.5703125" customWidth="1"/>
    <col min="10502" max="10502" width="16.5703125" customWidth="1"/>
    <col min="10503" max="10503" width="15.28515625" customWidth="1"/>
    <col min="10753" max="10753" width="2" customWidth="1"/>
    <col min="10754" max="10754" width="15" customWidth="1"/>
    <col min="10755" max="10755" width="15.85546875" customWidth="1"/>
    <col min="10756" max="10756" width="14.5703125" customWidth="1"/>
    <col min="10757" max="10757" width="13.5703125" customWidth="1"/>
    <col min="10758" max="10758" width="16.5703125" customWidth="1"/>
    <col min="10759" max="10759" width="15.28515625" customWidth="1"/>
    <col min="11009" max="11009" width="2" customWidth="1"/>
    <col min="11010" max="11010" width="15" customWidth="1"/>
    <col min="11011" max="11011" width="15.85546875" customWidth="1"/>
    <col min="11012" max="11012" width="14.5703125" customWidth="1"/>
    <col min="11013" max="11013" width="13.5703125" customWidth="1"/>
    <col min="11014" max="11014" width="16.5703125" customWidth="1"/>
    <col min="11015" max="11015" width="15.28515625" customWidth="1"/>
    <col min="11265" max="11265" width="2" customWidth="1"/>
    <col min="11266" max="11266" width="15" customWidth="1"/>
    <col min="11267" max="11267" width="15.85546875" customWidth="1"/>
    <col min="11268" max="11268" width="14.5703125" customWidth="1"/>
    <col min="11269" max="11269" width="13.5703125" customWidth="1"/>
    <col min="11270" max="11270" width="16.5703125" customWidth="1"/>
    <col min="11271" max="11271" width="15.28515625" customWidth="1"/>
    <col min="11521" max="11521" width="2" customWidth="1"/>
    <col min="11522" max="11522" width="15" customWidth="1"/>
    <col min="11523" max="11523" width="15.85546875" customWidth="1"/>
    <col min="11524" max="11524" width="14.5703125" customWidth="1"/>
    <col min="11525" max="11525" width="13.5703125" customWidth="1"/>
    <col min="11526" max="11526" width="16.5703125" customWidth="1"/>
    <col min="11527" max="11527" width="15.28515625" customWidth="1"/>
    <col min="11777" max="11777" width="2" customWidth="1"/>
    <col min="11778" max="11778" width="15" customWidth="1"/>
    <col min="11779" max="11779" width="15.85546875" customWidth="1"/>
    <col min="11780" max="11780" width="14.5703125" customWidth="1"/>
    <col min="11781" max="11781" width="13.5703125" customWidth="1"/>
    <col min="11782" max="11782" width="16.5703125" customWidth="1"/>
    <col min="11783" max="11783" width="15.28515625" customWidth="1"/>
    <col min="12033" max="12033" width="2" customWidth="1"/>
    <col min="12034" max="12034" width="15" customWidth="1"/>
    <col min="12035" max="12035" width="15.85546875" customWidth="1"/>
    <col min="12036" max="12036" width="14.5703125" customWidth="1"/>
    <col min="12037" max="12037" width="13.5703125" customWidth="1"/>
    <col min="12038" max="12038" width="16.5703125" customWidth="1"/>
    <col min="12039" max="12039" width="15.28515625" customWidth="1"/>
    <col min="12289" max="12289" width="2" customWidth="1"/>
    <col min="12290" max="12290" width="15" customWidth="1"/>
    <col min="12291" max="12291" width="15.85546875" customWidth="1"/>
    <col min="12292" max="12292" width="14.5703125" customWidth="1"/>
    <col min="12293" max="12293" width="13.5703125" customWidth="1"/>
    <col min="12294" max="12294" width="16.5703125" customWidth="1"/>
    <col min="12295" max="12295" width="15.28515625" customWidth="1"/>
    <col min="12545" max="12545" width="2" customWidth="1"/>
    <col min="12546" max="12546" width="15" customWidth="1"/>
    <col min="12547" max="12547" width="15.85546875" customWidth="1"/>
    <col min="12548" max="12548" width="14.5703125" customWidth="1"/>
    <col min="12549" max="12549" width="13.5703125" customWidth="1"/>
    <col min="12550" max="12550" width="16.5703125" customWidth="1"/>
    <col min="12551" max="12551" width="15.28515625" customWidth="1"/>
    <col min="12801" max="12801" width="2" customWidth="1"/>
    <col min="12802" max="12802" width="15" customWidth="1"/>
    <col min="12803" max="12803" width="15.85546875" customWidth="1"/>
    <col min="12804" max="12804" width="14.5703125" customWidth="1"/>
    <col min="12805" max="12805" width="13.5703125" customWidth="1"/>
    <col min="12806" max="12806" width="16.5703125" customWidth="1"/>
    <col min="12807" max="12807" width="15.28515625" customWidth="1"/>
    <col min="13057" max="13057" width="2" customWidth="1"/>
    <col min="13058" max="13058" width="15" customWidth="1"/>
    <col min="13059" max="13059" width="15.85546875" customWidth="1"/>
    <col min="13060" max="13060" width="14.5703125" customWidth="1"/>
    <col min="13061" max="13061" width="13.5703125" customWidth="1"/>
    <col min="13062" max="13062" width="16.5703125" customWidth="1"/>
    <col min="13063" max="13063" width="15.28515625" customWidth="1"/>
    <col min="13313" max="13313" width="2" customWidth="1"/>
    <col min="13314" max="13314" width="15" customWidth="1"/>
    <col min="13315" max="13315" width="15.85546875" customWidth="1"/>
    <col min="13316" max="13316" width="14.5703125" customWidth="1"/>
    <col min="13317" max="13317" width="13.5703125" customWidth="1"/>
    <col min="13318" max="13318" width="16.5703125" customWidth="1"/>
    <col min="13319" max="13319" width="15.28515625" customWidth="1"/>
    <col min="13569" max="13569" width="2" customWidth="1"/>
    <col min="13570" max="13570" width="15" customWidth="1"/>
    <col min="13571" max="13571" width="15.85546875" customWidth="1"/>
    <col min="13572" max="13572" width="14.5703125" customWidth="1"/>
    <col min="13573" max="13573" width="13.5703125" customWidth="1"/>
    <col min="13574" max="13574" width="16.5703125" customWidth="1"/>
    <col min="13575" max="13575" width="15.28515625" customWidth="1"/>
    <col min="13825" max="13825" width="2" customWidth="1"/>
    <col min="13826" max="13826" width="15" customWidth="1"/>
    <col min="13827" max="13827" width="15.85546875" customWidth="1"/>
    <col min="13828" max="13828" width="14.5703125" customWidth="1"/>
    <col min="13829" max="13829" width="13.5703125" customWidth="1"/>
    <col min="13830" max="13830" width="16.5703125" customWidth="1"/>
    <col min="13831" max="13831" width="15.28515625" customWidth="1"/>
    <col min="14081" max="14081" width="2" customWidth="1"/>
    <col min="14082" max="14082" width="15" customWidth="1"/>
    <col min="14083" max="14083" width="15.85546875" customWidth="1"/>
    <col min="14084" max="14084" width="14.5703125" customWidth="1"/>
    <col min="14085" max="14085" width="13.5703125" customWidth="1"/>
    <col min="14086" max="14086" width="16.5703125" customWidth="1"/>
    <col min="14087" max="14087" width="15.28515625" customWidth="1"/>
    <col min="14337" max="14337" width="2" customWidth="1"/>
    <col min="14338" max="14338" width="15" customWidth="1"/>
    <col min="14339" max="14339" width="15.85546875" customWidth="1"/>
    <col min="14340" max="14340" width="14.5703125" customWidth="1"/>
    <col min="14341" max="14341" width="13.5703125" customWidth="1"/>
    <col min="14342" max="14342" width="16.5703125" customWidth="1"/>
    <col min="14343" max="14343" width="15.28515625" customWidth="1"/>
    <col min="14593" max="14593" width="2" customWidth="1"/>
    <col min="14594" max="14594" width="15" customWidth="1"/>
    <col min="14595" max="14595" width="15.85546875" customWidth="1"/>
    <col min="14596" max="14596" width="14.5703125" customWidth="1"/>
    <col min="14597" max="14597" width="13.5703125" customWidth="1"/>
    <col min="14598" max="14598" width="16.5703125" customWidth="1"/>
    <col min="14599" max="14599" width="15.28515625" customWidth="1"/>
    <col min="14849" max="14849" width="2" customWidth="1"/>
    <col min="14850" max="14850" width="15" customWidth="1"/>
    <col min="14851" max="14851" width="15.85546875" customWidth="1"/>
    <col min="14852" max="14852" width="14.5703125" customWidth="1"/>
    <col min="14853" max="14853" width="13.5703125" customWidth="1"/>
    <col min="14854" max="14854" width="16.5703125" customWidth="1"/>
    <col min="14855" max="14855" width="15.28515625" customWidth="1"/>
    <col min="15105" max="15105" width="2" customWidth="1"/>
    <col min="15106" max="15106" width="15" customWidth="1"/>
    <col min="15107" max="15107" width="15.85546875" customWidth="1"/>
    <col min="15108" max="15108" width="14.5703125" customWidth="1"/>
    <col min="15109" max="15109" width="13.5703125" customWidth="1"/>
    <col min="15110" max="15110" width="16.5703125" customWidth="1"/>
    <col min="15111" max="15111" width="15.28515625" customWidth="1"/>
    <col min="15361" max="15361" width="2" customWidth="1"/>
    <col min="15362" max="15362" width="15" customWidth="1"/>
    <col min="15363" max="15363" width="15.85546875" customWidth="1"/>
    <col min="15364" max="15364" width="14.5703125" customWidth="1"/>
    <col min="15365" max="15365" width="13.5703125" customWidth="1"/>
    <col min="15366" max="15366" width="16.5703125" customWidth="1"/>
    <col min="15367" max="15367" width="15.28515625" customWidth="1"/>
    <col min="15617" max="15617" width="2" customWidth="1"/>
    <col min="15618" max="15618" width="15" customWidth="1"/>
    <col min="15619" max="15619" width="15.85546875" customWidth="1"/>
    <col min="15620" max="15620" width="14.5703125" customWidth="1"/>
    <col min="15621" max="15621" width="13.5703125" customWidth="1"/>
    <col min="15622" max="15622" width="16.5703125" customWidth="1"/>
    <col min="15623" max="15623" width="15.28515625" customWidth="1"/>
    <col min="15873" max="15873" width="2" customWidth="1"/>
    <col min="15874" max="15874" width="15" customWidth="1"/>
    <col min="15875" max="15875" width="15.85546875" customWidth="1"/>
    <col min="15876" max="15876" width="14.5703125" customWidth="1"/>
    <col min="15877" max="15877" width="13.5703125" customWidth="1"/>
    <col min="15878" max="15878" width="16.5703125" customWidth="1"/>
    <col min="15879" max="15879" width="15.28515625" customWidth="1"/>
    <col min="16129" max="16129" width="2" customWidth="1"/>
    <col min="16130" max="16130" width="15" customWidth="1"/>
    <col min="16131" max="16131" width="15.85546875" customWidth="1"/>
    <col min="16132" max="16132" width="14.5703125" customWidth="1"/>
    <col min="16133" max="16133" width="13.5703125" customWidth="1"/>
    <col min="16134" max="16134" width="16.5703125" customWidth="1"/>
    <col min="16135" max="16135" width="15.28515625" customWidth="1"/>
  </cols>
  <sheetData>
    <row r="1" spans="1:57" ht="2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 x14ac:dyDescent="0.25"/>
    <row r="3" spans="1:57" ht="12.95" customHeight="1" x14ac:dyDescent="0.2">
      <c r="A3" s="3" t="s">
        <v>1</v>
      </c>
      <c r="B3" s="4"/>
      <c r="C3" s="5" t="s">
        <v>2</v>
      </c>
      <c r="D3" s="5"/>
      <c r="E3" s="5"/>
      <c r="F3" s="6" t="s">
        <v>3</v>
      </c>
      <c r="G3" s="7"/>
    </row>
    <row r="4" spans="1:57" ht="12.95" customHeight="1" x14ac:dyDescent="0.2">
      <c r="A4" s="8"/>
      <c r="B4" s="9"/>
      <c r="C4" s="10" t="s">
        <v>72</v>
      </c>
      <c r="D4" s="11"/>
      <c r="E4" s="11"/>
      <c r="F4" s="12"/>
      <c r="G4" s="13"/>
    </row>
    <row r="5" spans="1:57" ht="12.95" customHeight="1" x14ac:dyDescent="0.2">
      <c r="A5" s="14" t="s">
        <v>5</v>
      </c>
      <c r="B5" s="15"/>
      <c r="C5" s="16" t="s">
        <v>6</v>
      </c>
      <c r="D5" s="16"/>
      <c r="E5" s="16"/>
      <c r="F5" s="17" t="s">
        <v>7</v>
      </c>
      <c r="G5" s="18"/>
    </row>
    <row r="6" spans="1:57" ht="12.95" customHeight="1" x14ac:dyDescent="0.2">
      <c r="A6" s="8"/>
      <c r="B6" s="9"/>
      <c r="C6" s="10" t="s">
        <v>71</v>
      </c>
      <c r="D6" s="11"/>
      <c r="E6" s="11"/>
      <c r="F6" s="19"/>
      <c r="G6" s="13"/>
    </row>
    <row r="7" spans="1:57" x14ac:dyDescent="0.2">
      <c r="A7" s="14" t="s">
        <v>8</v>
      </c>
      <c r="B7" s="16"/>
      <c r="C7" s="156"/>
      <c r="D7" s="157"/>
      <c r="E7" s="17" t="s">
        <v>9</v>
      </c>
      <c r="F7" s="16"/>
      <c r="G7" s="18">
        <v>0</v>
      </c>
    </row>
    <row r="8" spans="1:57" x14ac:dyDescent="0.2">
      <c r="A8" s="14" t="s">
        <v>10</v>
      </c>
      <c r="B8" s="16"/>
      <c r="C8" s="156" t="s">
        <v>71</v>
      </c>
      <c r="D8" s="157"/>
      <c r="E8" s="17" t="s">
        <v>11</v>
      </c>
      <c r="F8" s="16"/>
      <c r="G8" s="20">
        <f>IF(PocetMJ=0,,ROUND((F30+F32)/PocetMJ,1))</f>
        <v>0</v>
      </c>
    </row>
    <row r="9" spans="1:57" x14ac:dyDescent="0.2">
      <c r="A9" s="21" t="s">
        <v>12</v>
      </c>
      <c r="B9" s="22"/>
      <c r="C9" s="22"/>
      <c r="D9" s="22"/>
      <c r="E9" s="23" t="s">
        <v>13</v>
      </c>
      <c r="F9" s="22"/>
      <c r="G9" s="24"/>
    </row>
    <row r="10" spans="1:57" x14ac:dyDescent="0.2">
      <c r="A10" s="25" t="s">
        <v>14</v>
      </c>
      <c r="E10" s="12" t="s">
        <v>15</v>
      </c>
      <c r="G10" s="13"/>
      <c r="BA10" s="26"/>
      <c r="BB10" s="26"/>
      <c r="BC10" s="26"/>
      <c r="BD10" s="26"/>
      <c r="BE10" s="26"/>
    </row>
    <row r="11" spans="1:57" x14ac:dyDescent="0.2">
      <c r="A11" s="25"/>
      <c r="E11" s="158" t="s">
        <v>141</v>
      </c>
      <c r="F11" s="159"/>
      <c r="G11" s="160"/>
    </row>
    <row r="12" spans="1:57" ht="28.5" customHeight="1" thickBot="1" x14ac:dyDescent="0.25">
      <c r="A12" s="27" t="s">
        <v>16</v>
      </c>
      <c r="B12" s="28"/>
      <c r="C12" s="28"/>
      <c r="D12" s="28"/>
      <c r="E12" s="29"/>
      <c r="F12" s="29"/>
      <c r="G12" s="30"/>
    </row>
    <row r="13" spans="1:57" ht="17.25" customHeight="1" thickBot="1" x14ac:dyDescent="0.25">
      <c r="A13" s="31" t="s">
        <v>17</v>
      </c>
      <c r="B13" s="32"/>
      <c r="C13" s="33"/>
      <c r="D13" s="34" t="s">
        <v>18</v>
      </c>
      <c r="E13" s="35"/>
      <c r="F13" s="35"/>
      <c r="G13" s="33"/>
    </row>
    <row r="14" spans="1:57" ht="15.95" customHeight="1" x14ac:dyDescent="0.2">
      <c r="A14" s="36"/>
      <c r="B14" s="37" t="s">
        <v>19</v>
      </c>
      <c r="C14" s="38">
        <f>Dodavka</f>
        <v>0</v>
      </c>
      <c r="D14" s="39"/>
      <c r="E14" s="40"/>
      <c r="F14" s="41"/>
      <c r="G14" s="38"/>
    </row>
    <row r="15" spans="1:57" ht="15.95" customHeight="1" x14ac:dyDescent="0.2">
      <c r="A15" s="36" t="s">
        <v>20</v>
      </c>
      <c r="B15" s="37" t="s">
        <v>21</v>
      </c>
      <c r="C15" s="38">
        <f>Mont</f>
        <v>0</v>
      </c>
      <c r="D15" s="21"/>
      <c r="E15" s="42"/>
      <c r="F15" s="43"/>
      <c r="G15" s="38"/>
    </row>
    <row r="16" spans="1:57" ht="15.95" customHeight="1" x14ac:dyDescent="0.2">
      <c r="A16" s="36" t="s">
        <v>22</v>
      </c>
      <c r="B16" s="37" t="s">
        <v>23</v>
      </c>
      <c r="C16" s="38">
        <f>HSV</f>
        <v>0</v>
      </c>
      <c r="D16" s="21"/>
      <c r="E16" s="42"/>
      <c r="F16" s="43"/>
      <c r="G16" s="38"/>
    </row>
    <row r="17" spans="1:7" ht="15.95" customHeight="1" x14ac:dyDescent="0.2">
      <c r="A17" s="44" t="s">
        <v>24</v>
      </c>
      <c r="B17" s="37" t="s">
        <v>25</v>
      </c>
      <c r="C17" s="38">
        <f>PSV</f>
        <v>0</v>
      </c>
      <c r="D17" s="21"/>
      <c r="E17" s="42"/>
      <c r="F17" s="43"/>
      <c r="G17" s="38"/>
    </row>
    <row r="18" spans="1:7" ht="15.95" customHeight="1" x14ac:dyDescent="0.2">
      <c r="A18" s="45" t="s">
        <v>26</v>
      </c>
      <c r="B18" s="37"/>
      <c r="C18" s="38">
        <f>SUM(C14:C17)</f>
        <v>0</v>
      </c>
      <c r="D18" s="46"/>
      <c r="E18" s="42"/>
      <c r="F18" s="43"/>
      <c r="G18" s="38"/>
    </row>
    <row r="19" spans="1:7" ht="15.95" customHeight="1" x14ac:dyDescent="0.2">
      <c r="A19" s="45"/>
      <c r="B19" s="37"/>
      <c r="C19" s="38"/>
      <c r="D19" s="21"/>
      <c r="E19" s="42"/>
      <c r="F19" s="43"/>
      <c r="G19" s="38"/>
    </row>
    <row r="20" spans="1:7" ht="15.95" customHeight="1" x14ac:dyDescent="0.2">
      <c r="A20" s="45" t="s">
        <v>27</v>
      </c>
      <c r="B20" s="37"/>
      <c r="C20" s="38">
        <f>HZS</f>
        <v>0</v>
      </c>
      <c r="D20" s="21"/>
      <c r="E20" s="42"/>
      <c r="F20" s="43"/>
      <c r="G20" s="38"/>
    </row>
    <row r="21" spans="1:7" ht="15.95" customHeight="1" x14ac:dyDescent="0.2">
      <c r="A21" s="25" t="s">
        <v>28</v>
      </c>
      <c r="C21" s="38">
        <f>C18+C20</f>
        <v>0</v>
      </c>
      <c r="D21" s="21" t="s">
        <v>29</v>
      </c>
      <c r="E21" s="42"/>
      <c r="F21" s="43"/>
      <c r="G21" s="38">
        <f>G22-SUM(G14:G20)</f>
        <v>0</v>
      </c>
    </row>
    <row r="22" spans="1:7" ht="15.95" customHeight="1" thickBot="1" x14ac:dyDescent="0.25">
      <c r="A22" s="21" t="s">
        <v>30</v>
      </c>
      <c r="B22" s="22"/>
      <c r="C22" s="47">
        <f>C21+G22</f>
        <v>0</v>
      </c>
      <c r="D22" s="48" t="s">
        <v>31</v>
      </c>
      <c r="E22" s="49"/>
      <c r="F22" s="50"/>
      <c r="G22" s="38">
        <f>VRN</f>
        <v>0</v>
      </c>
    </row>
    <row r="23" spans="1:7" x14ac:dyDescent="0.2">
      <c r="A23" s="3" t="s">
        <v>32</v>
      </c>
      <c r="B23" s="5"/>
      <c r="C23" s="6" t="s">
        <v>33</v>
      </c>
      <c r="D23" s="5"/>
      <c r="E23" s="6" t="s">
        <v>34</v>
      </c>
      <c r="F23" s="5"/>
      <c r="G23" s="7"/>
    </row>
    <row r="24" spans="1:7" x14ac:dyDescent="0.2">
      <c r="A24" s="14"/>
      <c r="B24" s="16"/>
      <c r="C24" s="17" t="s">
        <v>35</v>
      </c>
      <c r="D24" s="16"/>
      <c r="E24" s="17" t="s">
        <v>35</v>
      </c>
      <c r="F24" s="16"/>
      <c r="G24" s="18"/>
    </row>
    <row r="25" spans="1:7" x14ac:dyDescent="0.2">
      <c r="A25" s="25" t="s">
        <v>36</v>
      </c>
      <c r="B25" s="51"/>
      <c r="C25" s="12" t="s">
        <v>36</v>
      </c>
      <c r="E25" s="12" t="s">
        <v>36</v>
      </c>
      <c r="G25" s="13"/>
    </row>
    <row r="26" spans="1:7" x14ac:dyDescent="0.2">
      <c r="A26" s="25"/>
      <c r="B26" s="52"/>
      <c r="C26" s="12" t="s">
        <v>37</v>
      </c>
      <c r="E26" s="12" t="s">
        <v>38</v>
      </c>
      <c r="G26" s="13"/>
    </row>
    <row r="27" spans="1:7" x14ac:dyDescent="0.2">
      <c r="A27" s="25"/>
      <c r="C27" s="12"/>
      <c r="E27" s="12"/>
      <c r="G27" s="13"/>
    </row>
    <row r="28" spans="1:7" ht="97.5" customHeight="1" x14ac:dyDescent="0.2">
      <c r="A28" s="25"/>
      <c r="C28" s="12"/>
      <c r="E28" s="12"/>
      <c r="G28" s="13"/>
    </row>
    <row r="29" spans="1:7" x14ac:dyDescent="0.2">
      <c r="A29" s="14"/>
      <c r="B29" s="16"/>
      <c r="C29" s="53"/>
      <c r="D29" s="16"/>
      <c r="E29" s="17"/>
      <c r="F29" s="54"/>
      <c r="G29" s="18"/>
    </row>
    <row r="30" spans="1:7" x14ac:dyDescent="0.2">
      <c r="A30" s="14"/>
      <c r="B30" s="16"/>
      <c r="C30" s="53"/>
      <c r="D30" s="16"/>
      <c r="E30" s="17"/>
      <c r="F30" s="54"/>
      <c r="G30" s="18"/>
    </row>
    <row r="31" spans="1:7" x14ac:dyDescent="0.2">
      <c r="A31" s="14"/>
      <c r="B31" s="16"/>
      <c r="C31" s="53"/>
      <c r="D31" s="16"/>
      <c r="E31" s="17"/>
      <c r="F31" s="55"/>
      <c r="G31" s="24"/>
    </row>
    <row r="32" spans="1:7" x14ac:dyDescent="0.2">
      <c r="A32" s="14" t="s">
        <v>39</v>
      </c>
      <c r="B32" s="16"/>
      <c r="C32" s="53">
        <v>21</v>
      </c>
      <c r="D32" s="16" t="s">
        <v>40</v>
      </c>
      <c r="E32" s="17"/>
      <c r="F32" s="54">
        <v>0</v>
      </c>
      <c r="G32" s="18"/>
    </row>
    <row r="33" spans="1:8" x14ac:dyDescent="0.2">
      <c r="A33" s="14" t="s">
        <v>41</v>
      </c>
      <c r="B33" s="16"/>
      <c r="C33" s="53">
        <v>21</v>
      </c>
      <c r="D33" s="16" t="s">
        <v>40</v>
      </c>
      <c r="E33" s="17"/>
      <c r="F33" s="55">
        <f>ROUND(PRODUCT(F32,C33/100),1)</f>
        <v>0</v>
      </c>
      <c r="G33" s="24"/>
    </row>
    <row r="34" spans="1:8" s="61" customFormat="1" ht="19.5" customHeight="1" thickBot="1" x14ac:dyDescent="0.3">
      <c r="A34" s="56" t="s">
        <v>42</v>
      </c>
      <c r="B34" s="57"/>
      <c r="C34" s="57"/>
      <c r="D34" s="57"/>
      <c r="E34" s="58"/>
      <c r="F34" s="59">
        <f>CEILING(SUM(F29:F33),1)</f>
        <v>0</v>
      </c>
      <c r="G34" s="60"/>
    </row>
    <row r="36" spans="1:8" x14ac:dyDescent="0.2">
      <c r="A36" t="s">
        <v>43</v>
      </c>
      <c r="H36" t="s">
        <v>4</v>
      </c>
    </row>
    <row r="37" spans="1:8" ht="14.25" customHeight="1" x14ac:dyDescent="0.2">
      <c r="B37" s="161"/>
      <c r="C37" s="161"/>
      <c r="D37" s="161"/>
      <c r="E37" s="161"/>
      <c r="F37" s="161"/>
      <c r="G37" s="161"/>
      <c r="H37" t="s">
        <v>4</v>
      </c>
    </row>
    <row r="38" spans="1:8" ht="12.75" customHeight="1" x14ac:dyDescent="0.2">
      <c r="A38" s="62"/>
      <c r="B38" s="161"/>
      <c r="C38" s="161"/>
      <c r="D38" s="161"/>
      <c r="E38" s="161"/>
      <c r="F38" s="161"/>
      <c r="G38" s="161"/>
      <c r="H38" t="s">
        <v>4</v>
      </c>
    </row>
    <row r="39" spans="1:8" x14ac:dyDescent="0.2">
      <c r="A39" s="62"/>
      <c r="B39" s="161"/>
      <c r="C39" s="161"/>
      <c r="D39" s="161"/>
      <c r="E39" s="161"/>
      <c r="F39" s="161"/>
      <c r="G39" s="161"/>
      <c r="H39" t="s">
        <v>4</v>
      </c>
    </row>
    <row r="40" spans="1:8" x14ac:dyDescent="0.2">
      <c r="A40" s="62"/>
      <c r="B40" s="161"/>
      <c r="C40" s="161"/>
      <c r="D40" s="161"/>
      <c r="E40" s="161"/>
      <c r="F40" s="161"/>
      <c r="G40" s="161"/>
      <c r="H40" t="s">
        <v>4</v>
      </c>
    </row>
    <row r="41" spans="1:8" x14ac:dyDescent="0.2">
      <c r="A41" s="62"/>
      <c r="B41" s="161"/>
      <c r="C41" s="161"/>
      <c r="D41" s="161"/>
      <c r="E41" s="161"/>
      <c r="F41" s="161"/>
      <c r="G41" s="161"/>
      <c r="H41" t="s">
        <v>4</v>
      </c>
    </row>
    <row r="42" spans="1:8" x14ac:dyDescent="0.2">
      <c r="A42" s="62"/>
      <c r="B42" s="161"/>
      <c r="C42" s="161"/>
      <c r="D42" s="161"/>
      <c r="E42" s="161"/>
      <c r="F42" s="161"/>
      <c r="G42" s="161"/>
      <c r="H42" t="s">
        <v>4</v>
      </c>
    </row>
    <row r="43" spans="1:8" x14ac:dyDescent="0.2">
      <c r="A43" s="62"/>
      <c r="B43" s="161"/>
      <c r="C43" s="161"/>
      <c r="D43" s="161"/>
      <c r="E43" s="161"/>
      <c r="F43" s="161"/>
      <c r="G43" s="161"/>
      <c r="H43" t="s">
        <v>4</v>
      </c>
    </row>
    <row r="44" spans="1:8" x14ac:dyDescent="0.2">
      <c r="A44" s="62"/>
      <c r="B44" s="161"/>
      <c r="C44" s="161"/>
      <c r="D44" s="161"/>
      <c r="E44" s="161"/>
      <c r="F44" s="161"/>
      <c r="G44" s="161"/>
      <c r="H44" t="s">
        <v>4</v>
      </c>
    </row>
    <row r="45" spans="1:8" x14ac:dyDescent="0.2">
      <c r="A45" s="62"/>
      <c r="B45" s="161"/>
      <c r="C45" s="161"/>
      <c r="D45" s="161"/>
      <c r="E45" s="161"/>
      <c r="F45" s="161"/>
      <c r="G45" s="161"/>
      <c r="H45" t="s">
        <v>4</v>
      </c>
    </row>
    <row r="46" spans="1:8" x14ac:dyDescent="0.2">
      <c r="B46" s="155"/>
      <c r="C46" s="155"/>
      <c r="D46" s="155"/>
      <c r="E46" s="155"/>
      <c r="F46" s="155"/>
      <c r="G46" s="155"/>
    </row>
    <row r="47" spans="1:8" x14ac:dyDescent="0.2">
      <c r="B47" s="155"/>
      <c r="C47" s="155"/>
      <c r="D47" s="155"/>
      <c r="E47" s="155"/>
      <c r="F47" s="155"/>
      <c r="G47" s="155"/>
    </row>
    <row r="48" spans="1:8" x14ac:dyDescent="0.2">
      <c r="B48" s="155"/>
      <c r="C48" s="155"/>
      <c r="D48" s="155"/>
      <c r="E48" s="155"/>
      <c r="F48" s="155"/>
      <c r="G48" s="155"/>
    </row>
    <row r="49" spans="2:7" x14ac:dyDescent="0.2">
      <c r="B49" s="155"/>
      <c r="C49" s="155"/>
      <c r="D49" s="155"/>
      <c r="E49" s="155"/>
      <c r="F49" s="155"/>
      <c r="G49" s="155"/>
    </row>
    <row r="50" spans="2:7" x14ac:dyDescent="0.2">
      <c r="B50" s="155"/>
      <c r="C50" s="155"/>
      <c r="D50" s="155"/>
      <c r="E50" s="155"/>
      <c r="F50" s="155"/>
      <c r="G50" s="155"/>
    </row>
    <row r="51" spans="2:7" x14ac:dyDescent="0.2">
      <c r="B51" s="155"/>
      <c r="C51" s="155"/>
      <c r="D51" s="155"/>
      <c r="E51" s="155"/>
      <c r="F51" s="155"/>
      <c r="G51" s="155"/>
    </row>
    <row r="52" spans="2:7" x14ac:dyDescent="0.2">
      <c r="B52" s="155"/>
      <c r="C52" s="155"/>
      <c r="D52" s="155"/>
      <c r="E52" s="155"/>
      <c r="F52" s="155"/>
      <c r="G52" s="155"/>
    </row>
    <row r="53" spans="2:7" x14ac:dyDescent="0.2">
      <c r="B53" s="155"/>
      <c r="C53" s="155"/>
      <c r="D53" s="155"/>
      <c r="E53" s="155"/>
      <c r="F53" s="155"/>
      <c r="G53" s="155"/>
    </row>
    <row r="54" spans="2:7" x14ac:dyDescent="0.2">
      <c r="B54" s="155"/>
      <c r="C54" s="155"/>
      <c r="D54" s="155"/>
      <c r="E54" s="155"/>
      <c r="F54" s="155"/>
      <c r="G54" s="155"/>
    </row>
    <row r="55" spans="2:7" x14ac:dyDescent="0.2">
      <c r="B55" s="155"/>
      <c r="C55" s="155"/>
      <c r="D55" s="155"/>
      <c r="E55" s="155"/>
      <c r="F55" s="155"/>
      <c r="G55" s="155"/>
    </row>
  </sheetData>
  <mergeCells count="14">
    <mergeCell ref="B47:G47"/>
    <mergeCell ref="C7:D7"/>
    <mergeCell ref="C8:D8"/>
    <mergeCell ref="E11:G11"/>
    <mergeCell ref="B37:G45"/>
    <mergeCell ref="B46:G46"/>
    <mergeCell ref="B54:G54"/>
    <mergeCell ref="B55:G55"/>
    <mergeCell ref="B48:G48"/>
    <mergeCell ref="B49:G49"/>
    <mergeCell ref="B50:G50"/>
    <mergeCell ref="B51:G51"/>
    <mergeCell ref="B52:G52"/>
    <mergeCell ref="B53:G53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679F4-460E-4DBD-87F4-31EE1153E95B}">
  <sheetPr codeName="List31"/>
  <dimension ref="A1:IV72"/>
  <sheetViews>
    <sheetView workbookViewId="0">
      <selection activeCell="A20" sqref="A20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  <col min="257" max="257" width="5.85546875" customWidth="1"/>
    <col min="258" max="258" width="6.140625" customWidth="1"/>
    <col min="259" max="259" width="11.42578125" customWidth="1"/>
    <col min="260" max="260" width="15.85546875" customWidth="1"/>
    <col min="261" max="261" width="11.28515625" customWidth="1"/>
    <col min="262" max="262" width="10.85546875" customWidth="1"/>
    <col min="263" max="263" width="11" customWidth="1"/>
    <col min="264" max="264" width="11.140625" customWidth="1"/>
    <col min="265" max="265" width="10.7109375" customWidth="1"/>
    <col min="513" max="513" width="5.85546875" customWidth="1"/>
    <col min="514" max="514" width="6.140625" customWidth="1"/>
    <col min="515" max="515" width="11.42578125" customWidth="1"/>
    <col min="516" max="516" width="15.85546875" customWidth="1"/>
    <col min="517" max="517" width="11.28515625" customWidth="1"/>
    <col min="518" max="518" width="10.85546875" customWidth="1"/>
    <col min="519" max="519" width="11" customWidth="1"/>
    <col min="520" max="520" width="11.140625" customWidth="1"/>
    <col min="521" max="521" width="10.7109375" customWidth="1"/>
    <col min="769" max="769" width="5.85546875" customWidth="1"/>
    <col min="770" max="770" width="6.140625" customWidth="1"/>
    <col min="771" max="771" width="11.42578125" customWidth="1"/>
    <col min="772" max="772" width="15.85546875" customWidth="1"/>
    <col min="773" max="773" width="11.28515625" customWidth="1"/>
    <col min="774" max="774" width="10.85546875" customWidth="1"/>
    <col min="775" max="775" width="11" customWidth="1"/>
    <col min="776" max="776" width="11.140625" customWidth="1"/>
    <col min="777" max="777" width="10.7109375" customWidth="1"/>
    <col min="1025" max="1025" width="5.85546875" customWidth="1"/>
    <col min="1026" max="1026" width="6.140625" customWidth="1"/>
    <col min="1027" max="1027" width="11.42578125" customWidth="1"/>
    <col min="1028" max="1028" width="15.85546875" customWidth="1"/>
    <col min="1029" max="1029" width="11.28515625" customWidth="1"/>
    <col min="1030" max="1030" width="10.85546875" customWidth="1"/>
    <col min="1031" max="1031" width="11" customWidth="1"/>
    <col min="1032" max="1032" width="11.140625" customWidth="1"/>
    <col min="1033" max="1033" width="10.7109375" customWidth="1"/>
    <col min="1281" max="1281" width="5.85546875" customWidth="1"/>
    <col min="1282" max="1282" width="6.140625" customWidth="1"/>
    <col min="1283" max="1283" width="11.42578125" customWidth="1"/>
    <col min="1284" max="1284" width="15.85546875" customWidth="1"/>
    <col min="1285" max="1285" width="11.28515625" customWidth="1"/>
    <col min="1286" max="1286" width="10.85546875" customWidth="1"/>
    <col min="1287" max="1287" width="11" customWidth="1"/>
    <col min="1288" max="1288" width="11.140625" customWidth="1"/>
    <col min="1289" max="1289" width="10.7109375" customWidth="1"/>
    <col min="1537" max="1537" width="5.85546875" customWidth="1"/>
    <col min="1538" max="1538" width="6.140625" customWidth="1"/>
    <col min="1539" max="1539" width="11.42578125" customWidth="1"/>
    <col min="1540" max="1540" width="15.85546875" customWidth="1"/>
    <col min="1541" max="1541" width="11.28515625" customWidth="1"/>
    <col min="1542" max="1542" width="10.85546875" customWidth="1"/>
    <col min="1543" max="1543" width="11" customWidth="1"/>
    <col min="1544" max="1544" width="11.140625" customWidth="1"/>
    <col min="1545" max="1545" width="10.7109375" customWidth="1"/>
    <col min="1793" max="1793" width="5.85546875" customWidth="1"/>
    <col min="1794" max="1794" width="6.140625" customWidth="1"/>
    <col min="1795" max="1795" width="11.42578125" customWidth="1"/>
    <col min="1796" max="1796" width="15.85546875" customWidth="1"/>
    <col min="1797" max="1797" width="11.28515625" customWidth="1"/>
    <col min="1798" max="1798" width="10.85546875" customWidth="1"/>
    <col min="1799" max="1799" width="11" customWidth="1"/>
    <col min="1800" max="1800" width="11.140625" customWidth="1"/>
    <col min="1801" max="1801" width="10.7109375" customWidth="1"/>
    <col min="2049" max="2049" width="5.85546875" customWidth="1"/>
    <col min="2050" max="2050" width="6.140625" customWidth="1"/>
    <col min="2051" max="2051" width="11.42578125" customWidth="1"/>
    <col min="2052" max="2052" width="15.85546875" customWidth="1"/>
    <col min="2053" max="2053" width="11.28515625" customWidth="1"/>
    <col min="2054" max="2054" width="10.85546875" customWidth="1"/>
    <col min="2055" max="2055" width="11" customWidth="1"/>
    <col min="2056" max="2056" width="11.140625" customWidth="1"/>
    <col min="2057" max="2057" width="10.7109375" customWidth="1"/>
    <col min="2305" max="2305" width="5.85546875" customWidth="1"/>
    <col min="2306" max="2306" width="6.140625" customWidth="1"/>
    <col min="2307" max="2307" width="11.42578125" customWidth="1"/>
    <col min="2308" max="2308" width="15.85546875" customWidth="1"/>
    <col min="2309" max="2309" width="11.28515625" customWidth="1"/>
    <col min="2310" max="2310" width="10.85546875" customWidth="1"/>
    <col min="2311" max="2311" width="11" customWidth="1"/>
    <col min="2312" max="2312" width="11.140625" customWidth="1"/>
    <col min="2313" max="2313" width="10.7109375" customWidth="1"/>
    <col min="2561" max="2561" width="5.85546875" customWidth="1"/>
    <col min="2562" max="2562" width="6.140625" customWidth="1"/>
    <col min="2563" max="2563" width="11.42578125" customWidth="1"/>
    <col min="2564" max="2564" width="15.85546875" customWidth="1"/>
    <col min="2565" max="2565" width="11.28515625" customWidth="1"/>
    <col min="2566" max="2566" width="10.85546875" customWidth="1"/>
    <col min="2567" max="2567" width="11" customWidth="1"/>
    <col min="2568" max="2568" width="11.140625" customWidth="1"/>
    <col min="2569" max="2569" width="10.7109375" customWidth="1"/>
    <col min="2817" max="2817" width="5.85546875" customWidth="1"/>
    <col min="2818" max="2818" width="6.140625" customWidth="1"/>
    <col min="2819" max="2819" width="11.42578125" customWidth="1"/>
    <col min="2820" max="2820" width="15.85546875" customWidth="1"/>
    <col min="2821" max="2821" width="11.28515625" customWidth="1"/>
    <col min="2822" max="2822" width="10.85546875" customWidth="1"/>
    <col min="2823" max="2823" width="11" customWidth="1"/>
    <col min="2824" max="2824" width="11.140625" customWidth="1"/>
    <col min="2825" max="2825" width="10.7109375" customWidth="1"/>
    <col min="3073" max="3073" width="5.85546875" customWidth="1"/>
    <col min="3074" max="3074" width="6.140625" customWidth="1"/>
    <col min="3075" max="3075" width="11.42578125" customWidth="1"/>
    <col min="3076" max="3076" width="15.85546875" customWidth="1"/>
    <col min="3077" max="3077" width="11.28515625" customWidth="1"/>
    <col min="3078" max="3078" width="10.85546875" customWidth="1"/>
    <col min="3079" max="3079" width="11" customWidth="1"/>
    <col min="3080" max="3080" width="11.140625" customWidth="1"/>
    <col min="3081" max="3081" width="10.7109375" customWidth="1"/>
    <col min="3329" max="3329" width="5.85546875" customWidth="1"/>
    <col min="3330" max="3330" width="6.140625" customWidth="1"/>
    <col min="3331" max="3331" width="11.42578125" customWidth="1"/>
    <col min="3332" max="3332" width="15.85546875" customWidth="1"/>
    <col min="3333" max="3333" width="11.28515625" customWidth="1"/>
    <col min="3334" max="3334" width="10.85546875" customWidth="1"/>
    <col min="3335" max="3335" width="11" customWidth="1"/>
    <col min="3336" max="3336" width="11.140625" customWidth="1"/>
    <col min="3337" max="3337" width="10.7109375" customWidth="1"/>
    <col min="3585" max="3585" width="5.85546875" customWidth="1"/>
    <col min="3586" max="3586" width="6.140625" customWidth="1"/>
    <col min="3587" max="3587" width="11.42578125" customWidth="1"/>
    <col min="3588" max="3588" width="15.85546875" customWidth="1"/>
    <col min="3589" max="3589" width="11.28515625" customWidth="1"/>
    <col min="3590" max="3590" width="10.85546875" customWidth="1"/>
    <col min="3591" max="3591" width="11" customWidth="1"/>
    <col min="3592" max="3592" width="11.140625" customWidth="1"/>
    <col min="3593" max="3593" width="10.7109375" customWidth="1"/>
    <col min="3841" max="3841" width="5.85546875" customWidth="1"/>
    <col min="3842" max="3842" width="6.140625" customWidth="1"/>
    <col min="3843" max="3843" width="11.42578125" customWidth="1"/>
    <col min="3844" max="3844" width="15.85546875" customWidth="1"/>
    <col min="3845" max="3845" width="11.28515625" customWidth="1"/>
    <col min="3846" max="3846" width="10.85546875" customWidth="1"/>
    <col min="3847" max="3847" width="11" customWidth="1"/>
    <col min="3848" max="3848" width="11.140625" customWidth="1"/>
    <col min="3849" max="3849" width="10.7109375" customWidth="1"/>
    <col min="4097" max="4097" width="5.85546875" customWidth="1"/>
    <col min="4098" max="4098" width="6.140625" customWidth="1"/>
    <col min="4099" max="4099" width="11.42578125" customWidth="1"/>
    <col min="4100" max="4100" width="15.85546875" customWidth="1"/>
    <col min="4101" max="4101" width="11.28515625" customWidth="1"/>
    <col min="4102" max="4102" width="10.85546875" customWidth="1"/>
    <col min="4103" max="4103" width="11" customWidth="1"/>
    <col min="4104" max="4104" width="11.140625" customWidth="1"/>
    <col min="4105" max="4105" width="10.7109375" customWidth="1"/>
    <col min="4353" max="4353" width="5.85546875" customWidth="1"/>
    <col min="4354" max="4354" width="6.140625" customWidth="1"/>
    <col min="4355" max="4355" width="11.42578125" customWidth="1"/>
    <col min="4356" max="4356" width="15.85546875" customWidth="1"/>
    <col min="4357" max="4357" width="11.28515625" customWidth="1"/>
    <col min="4358" max="4358" width="10.85546875" customWidth="1"/>
    <col min="4359" max="4359" width="11" customWidth="1"/>
    <col min="4360" max="4360" width="11.140625" customWidth="1"/>
    <col min="4361" max="4361" width="10.7109375" customWidth="1"/>
    <col min="4609" max="4609" width="5.85546875" customWidth="1"/>
    <col min="4610" max="4610" width="6.140625" customWidth="1"/>
    <col min="4611" max="4611" width="11.42578125" customWidth="1"/>
    <col min="4612" max="4612" width="15.85546875" customWidth="1"/>
    <col min="4613" max="4613" width="11.28515625" customWidth="1"/>
    <col min="4614" max="4614" width="10.85546875" customWidth="1"/>
    <col min="4615" max="4615" width="11" customWidth="1"/>
    <col min="4616" max="4616" width="11.140625" customWidth="1"/>
    <col min="4617" max="4617" width="10.7109375" customWidth="1"/>
    <col min="4865" max="4865" width="5.85546875" customWidth="1"/>
    <col min="4866" max="4866" width="6.140625" customWidth="1"/>
    <col min="4867" max="4867" width="11.42578125" customWidth="1"/>
    <col min="4868" max="4868" width="15.85546875" customWidth="1"/>
    <col min="4869" max="4869" width="11.28515625" customWidth="1"/>
    <col min="4870" max="4870" width="10.85546875" customWidth="1"/>
    <col min="4871" max="4871" width="11" customWidth="1"/>
    <col min="4872" max="4872" width="11.140625" customWidth="1"/>
    <col min="4873" max="4873" width="10.7109375" customWidth="1"/>
    <col min="5121" max="5121" width="5.85546875" customWidth="1"/>
    <col min="5122" max="5122" width="6.140625" customWidth="1"/>
    <col min="5123" max="5123" width="11.42578125" customWidth="1"/>
    <col min="5124" max="5124" width="15.85546875" customWidth="1"/>
    <col min="5125" max="5125" width="11.28515625" customWidth="1"/>
    <col min="5126" max="5126" width="10.85546875" customWidth="1"/>
    <col min="5127" max="5127" width="11" customWidth="1"/>
    <col min="5128" max="5128" width="11.140625" customWidth="1"/>
    <col min="5129" max="5129" width="10.7109375" customWidth="1"/>
    <col min="5377" max="5377" width="5.85546875" customWidth="1"/>
    <col min="5378" max="5378" width="6.140625" customWidth="1"/>
    <col min="5379" max="5379" width="11.42578125" customWidth="1"/>
    <col min="5380" max="5380" width="15.85546875" customWidth="1"/>
    <col min="5381" max="5381" width="11.28515625" customWidth="1"/>
    <col min="5382" max="5382" width="10.85546875" customWidth="1"/>
    <col min="5383" max="5383" width="11" customWidth="1"/>
    <col min="5384" max="5384" width="11.140625" customWidth="1"/>
    <col min="5385" max="5385" width="10.7109375" customWidth="1"/>
    <col min="5633" max="5633" width="5.85546875" customWidth="1"/>
    <col min="5634" max="5634" width="6.140625" customWidth="1"/>
    <col min="5635" max="5635" width="11.42578125" customWidth="1"/>
    <col min="5636" max="5636" width="15.85546875" customWidth="1"/>
    <col min="5637" max="5637" width="11.28515625" customWidth="1"/>
    <col min="5638" max="5638" width="10.85546875" customWidth="1"/>
    <col min="5639" max="5639" width="11" customWidth="1"/>
    <col min="5640" max="5640" width="11.140625" customWidth="1"/>
    <col min="5641" max="5641" width="10.7109375" customWidth="1"/>
    <col min="5889" max="5889" width="5.85546875" customWidth="1"/>
    <col min="5890" max="5890" width="6.140625" customWidth="1"/>
    <col min="5891" max="5891" width="11.42578125" customWidth="1"/>
    <col min="5892" max="5892" width="15.85546875" customWidth="1"/>
    <col min="5893" max="5893" width="11.28515625" customWidth="1"/>
    <col min="5894" max="5894" width="10.85546875" customWidth="1"/>
    <col min="5895" max="5895" width="11" customWidth="1"/>
    <col min="5896" max="5896" width="11.140625" customWidth="1"/>
    <col min="5897" max="5897" width="10.7109375" customWidth="1"/>
    <col min="6145" max="6145" width="5.85546875" customWidth="1"/>
    <col min="6146" max="6146" width="6.140625" customWidth="1"/>
    <col min="6147" max="6147" width="11.42578125" customWidth="1"/>
    <col min="6148" max="6148" width="15.85546875" customWidth="1"/>
    <col min="6149" max="6149" width="11.28515625" customWidth="1"/>
    <col min="6150" max="6150" width="10.85546875" customWidth="1"/>
    <col min="6151" max="6151" width="11" customWidth="1"/>
    <col min="6152" max="6152" width="11.140625" customWidth="1"/>
    <col min="6153" max="6153" width="10.7109375" customWidth="1"/>
    <col min="6401" max="6401" width="5.85546875" customWidth="1"/>
    <col min="6402" max="6402" width="6.140625" customWidth="1"/>
    <col min="6403" max="6403" width="11.42578125" customWidth="1"/>
    <col min="6404" max="6404" width="15.85546875" customWidth="1"/>
    <col min="6405" max="6405" width="11.28515625" customWidth="1"/>
    <col min="6406" max="6406" width="10.85546875" customWidth="1"/>
    <col min="6407" max="6407" width="11" customWidth="1"/>
    <col min="6408" max="6408" width="11.140625" customWidth="1"/>
    <col min="6409" max="6409" width="10.7109375" customWidth="1"/>
    <col min="6657" max="6657" width="5.85546875" customWidth="1"/>
    <col min="6658" max="6658" width="6.140625" customWidth="1"/>
    <col min="6659" max="6659" width="11.42578125" customWidth="1"/>
    <col min="6660" max="6660" width="15.85546875" customWidth="1"/>
    <col min="6661" max="6661" width="11.28515625" customWidth="1"/>
    <col min="6662" max="6662" width="10.85546875" customWidth="1"/>
    <col min="6663" max="6663" width="11" customWidth="1"/>
    <col min="6664" max="6664" width="11.140625" customWidth="1"/>
    <col min="6665" max="6665" width="10.7109375" customWidth="1"/>
    <col min="6913" max="6913" width="5.85546875" customWidth="1"/>
    <col min="6914" max="6914" width="6.140625" customWidth="1"/>
    <col min="6915" max="6915" width="11.42578125" customWidth="1"/>
    <col min="6916" max="6916" width="15.85546875" customWidth="1"/>
    <col min="6917" max="6917" width="11.28515625" customWidth="1"/>
    <col min="6918" max="6918" width="10.85546875" customWidth="1"/>
    <col min="6919" max="6919" width="11" customWidth="1"/>
    <col min="6920" max="6920" width="11.140625" customWidth="1"/>
    <col min="6921" max="6921" width="10.7109375" customWidth="1"/>
    <col min="7169" max="7169" width="5.85546875" customWidth="1"/>
    <col min="7170" max="7170" width="6.140625" customWidth="1"/>
    <col min="7171" max="7171" width="11.42578125" customWidth="1"/>
    <col min="7172" max="7172" width="15.85546875" customWidth="1"/>
    <col min="7173" max="7173" width="11.28515625" customWidth="1"/>
    <col min="7174" max="7174" width="10.85546875" customWidth="1"/>
    <col min="7175" max="7175" width="11" customWidth="1"/>
    <col min="7176" max="7176" width="11.140625" customWidth="1"/>
    <col min="7177" max="7177" width="10.7109375" customWidth="1"/>
    <col min="7425" max="7425" width="5.85546875" customWidth="1"/>
    <col min="7426" max="7426" width="6.140625" customWidth="1"/>
    <col min="7427" max="7427" width="11.42578125" customWidth="1"/>
    <col min="7428" max="7428" width="15.85546875" customWidth="1"/>
    <col min="7429" max="7429" width="11.28515625" customWidth="1"/>
    <col min="7430" max="7430" width="10.85546875" customWidth="1"/>
    <col min="7431" max="7431" width="11" customWidth="1"/>
    <col min="7432" max="7432" width="11.140625" customWidth="1"/>
    <col min="7433" max="7433" width="10.7109375" customWidth="1"/>
    <col min="7681" max="7681" width="5.85546875" customWidth="1"/>
    <col min="7682" max="7682" width="6.140625" customWidth="1"/>
    <col min="7683" max="7683" width="11.42578125" customWidth="1"/>
    <col min="7684" max="7684" width="15.85546875" customWidth="1"/>
    <col min="7685" max="7685" width="11.28515625" customWidth="1"/>
    <col min="7686" max="7686" width="10.85546875" customWidth="1"/>
    <col min="7687" max="7687" width="11" customWidth="1"/>
    <col min="7688" max="7688" width="11.140625" customWidth="1"/>
    <col min="7689" max="7689" width="10.7109375" customWidth="1"/>
    <col min="7937" max="7937" width="5.85546875" customWidth="1"/>
    <col min="7938" max="7938" width="6.140625" customWidth="1"/>
    <col min="7939" max="7939" width="11.42578125" customWidth="1"/>
    <col min="7940" max="7940" width="15.85546875" customWidth="1"/>
    <col min="7941" max="7941" width="11.28515625" customWidth="1"/>
    <col min="7942" max="7942" width="10.85546875" customWidth="1"/>
    <col min="7943" max="7943" width="11" customWidth="1"/>
    <col min="7944" max="7944" width="11.140625" customWidth="1"/>
    <col min="7945" max="7945" width="10.7109375" customWidth="1"/>
    <col min="8193" max="8193" width="5.85546875" customWidth="1"/>
    <col min="8194" max="8194" width="6.140625" customWidth="1"/>
    <col min="8195" max="8195" width="11.42578125" customWidth="1"/>
    <col min="8196" max="8196" width="15.85546875" customWidth="1"/>
    <col min="8197" max="8197" width="11.28515625" customWidth="1"/>
    <col min="8198" max="8198" width="10.85546875" customWidth="1"/>
    <col min="8199" max="8199" width="11" customWidth="1"/>
    <col min="8200" max="8200" width="11.140625" customWidth="1"/>
    <col min="8201" max="8201" width="10.7109375" customWidth="1"/>
    <col min="8449" max="8449" width="5.85546875" customWidth="1"/>
    <col min="8450" max="8450" width="6.140625" customWidth="1"/>
    <col min="8451" max="8451" width="11.42578125" customWidth="1"/>
    <col min="8452" max="8452" width="15.85546875" customWidth="1"/>
    <col min="8453" max="8453" width="11.28515625" customWidth="1"/>
    <col min="8454" max="8454" width="10.85546875" customWidth="1"/>
    <col min="8455" max="8455" width="11" customWidth="1"/>
    <col min="8456" max="8456" width="11.140625" customWidth="1"/>
    <col min="8457" max="8457" width="10.7109375" customWidth="1"/>
    <col min="8705" max="8705" width="5.85546875" customWidth="1"/>
    <col min="8706" max="8706" width="6.140625" customWidth="1"/>
    <col min="8707" max="8707" width="11.42578125" customWidth="1"/>
    <col min="8708" max="8708" width="15.85546875" customWidth="1"/>
    <col min="8709" max="8709" width="11.28515625" customWidth="1"/>
    <col min="8710" max="8710" width="10.85546875" customWidth="1"/>
    <col min="8711" max="8711" width="11" customWidth="1"/>
    <col min="8712" max="8712" width="11.140625" customWidth="1"/>
    <col min="8713" max="8713" width="10.7109375" customWidth="1"/>
    <col min="8961" max="8961" width="5.85546875" customWidth="1"/>
    <col min="8962" max="8962" width="6.140625" customWidth="1"/>
    <col min="8963" max="8963" width="11.42578125" customWidth="1"/>
    <col min="8964" max="8964" width="15.85546875" customWidth="1"/>
    <col min="8965" max="8965" width="11.28515625" customWidth="1"/>
    <col min="8966" max="8966" width="10.85546875" customWidth="1"/>
    <col min="8967" max="8967" width="11" customWidth="1"/>
    <col min="8968" max="8968" width="11.140625" customWidth="1"/>
    <col min="8969" max="8969" width="10.7109375" customWidth="1"/>
    <col min="9217" max="9217" width="5.85546875" customWidth="1"/>
    <col min="9218" max="9218" width="6.140625" customWidth="1"/>
    <col min="9219" max="9219" width="11.42578125" customWidth="1"/>
    <col min="9220" max="9220" width="15.85546875" customWidth="1"/>
    <col min="9221" max="9221" width="11.28515625" customWidth="1"/>
    <col min="9222" max="9222" width="10.85546875" customWidth="1"/>
    <col min="9223" max="9223" width="11" customWidth="1"/>
    <col min="9224" max="9224" width="11.140625" customWidth="1"/>
    <col min="9225" max="9225" width="10.7109375" customWidth="1"/>
    <col min="9473" max="9473" width="5.85546875" customWidth="1"/>
    <col min="9474" max="9474" width="6.140625" customWidth="1"/>
    <col min="9475" max="9475" width="11.42578125" customWidth="1"/>
    <col min="9476" max="9476" width="15.85546875" customWidth="1"/>
    <col min="9477" max="9477" width="11.28515625" customWidth="1"/>
    <col min="9478" max="9478" width="10.85546875" customWidth="1"/>
    <col min="9479" max="9479" width="11" customWidth="1"/>
    <col min="9480" max="9480" width="11.140625" customWidth="1"/>
    <col min="9481" max="9481" width="10.7109375" customWidth="1"/>
    <col min="9729" max="9729" width="5.85546875" customWidth="1"/>
    <col min="9730" max="9730" width="6.140625" customWidth="1"/>
    <col min="9731" max="9731" width="11.42578125" customWidth="1"/>
    <col min="9732" max="9732" width="15.85546875" customWidth="1"/>
    <col min="9733" max="9733" width="11.28515625" customWidth="1"/>
    <col min="9734" max="9734" width="10.85546875" customWidth="1"/>
    <col min="9735" max="9735" width="11" customWidth="1"/>
    <col min="9736" max="9736" width="11.140625" customWidth="1"/>
    <col min="9737" max="9737" width="10.7109375" customWidth="1"/>
    <col min="9985" max="9985" width="5.85546875" customWidth="1"/>
    <col min="9986" max="9986" width="6.140625" customWidth="1"/>
    <col min="9987" max="9987" width="11.42578125" customWidth="1"/>
    <col min="9988" max="9988" width="15.85546875" customWidth="1"/>
    <col min="9989" max="9989" width="11.28515625" customWidth="1"/>
    <col min="9990" max="9990" width="10.85546875" customWidth="1"/>
    <col min="9991" max="9991" width="11" customWidth="1"/>
    <col min="9992" max="9992" width="11.140625" customWidth="1"/>
    <col min="9993" max="9993" width="10.7109375" customWidth="1"/>
    <col min="10241" max="10241" width="5.85546875" customWidth="1"/>
    <col min="10242" max="10242" width="6.140625" customWidth="1"/>
    <col min="10243" max="10243" width="11.42578125" customWidth="1"/>
    <col min="10244" max="10244" width="15.85546875" customWidth="1"/>
    <col min="10245" max="10245" width="11.28515625" customWidth="1"/>
    <col min="10246" max="10246" width="10.85546875" customWidth="1"/>
    <col min="10247" max="10247" width="11" customWidth="1"/>
    <col min="10248" max="10248" width="11.140625" customWidth="1"/>
    <col min="10249" max="10249" width="10.7109375" customWidth="1"/>
    <col min="10497" max="10497" width="5.85546875" customWidth="1"/>
    <col min="10498" max="10498" width="6.140625" customWidth="1"/>
    <col min="10499" max="10499" width="11.42578125" customWidth="1"/>
    <col min="10500" max="10500" width="15.85546875" customWidth="1"/>
    <col min="10501" max="10501" width="11.28515625" customWidth="1"/>
    <col min="10502" max="10502" width="10.85546875" customWidth="1"/>
    <col min="10503" max="10503" width="11" customWidth="1"/>
    <col min="10504" max="10504" width="11.140625" customWidth="1"/>
    <col min="10505" max="10505" width="10.7109375" customWidth="1"/>
    <col min="10753" max="10753" width="5.85546875" customWidth="1"/>
    <col min="10754" max="10754" width="6.140625" customWidth="1"/>
    <col min="10755" max="10755" width="11.42578125" customWidth="1"/>
    <col min="10756" max="10756" width="15.85546875" customWidth="1"/>
    <col min="10757" max="10757" width="11.28515625" customWidth="1"/>
    <col min="10758" max="10758" width="10.85546875" customWidth="1"/>
    <col min="10759" max="10759" width="11" customWidth="1"/>
    <col min="10760" max="10760" width="11.140625" customWidth="1"/>
    <col min="10761" max="10761" width="10.7109375" customWidth="1"/>
    <col min="11009" max="11009" width="5.85546875" customWidth="1"/>
    <col min="11010" max="11010" width="6.140625" customWidth="1"/>
    <col min="11011" max="11011" width="11.42578125" customWidth="1"/>
    <col min="11012" max="11012" width="15.85546875" customWidth="1"/>
    <col min="11013" max="11013" width="11.28515625" customWidth="1"/>
    <col min="11014" max="11014" width="10.85546875" customWidth="1"/>
    <col min="11015" max="11015" width="11" customWidth="1"/>
    <col min="11016" max="11016" width="11.140625" customWidth="1"/>
    <col min="11017" max="11017" width="10.7109375" customWidth="1"/>
    <col min="11265" max="11265" width="5.85546875" customWidth="1"/>
    <col min="11266" max="11266" width="6.140625" customWidth="1"/>
    <col min="11267" max="11267" width="11.42578125" customWidth="1"/>
    <col min="11268" max="11268" width="15.85546875" customWidth="1"/>
    <col min="11269" max="11269" width="11.28515625" customWidth="1"/>
    <col min="11270" max="11270" width="10.85546875" customWidth="1"/>
    <col min="11271" max="11271" width="11" customWidth="1"/>
    <col min="11272" max="11272" width="11.140625" customWidth="1"/>
    <col min="11273" max="11273" width="10.7109375" customWidth="1"/>
    <col min="11521" max="11521" width="5.85546875" customWidth="1"/>
    <col min="11522" max="11522" width="6.140625" customWidth="1"/>
    <col min="11523" max="11523" width="11.42578125" customWidth="1"/>
    <col min="11524" max="11524" width="15.85546875" customWidth="1"/>
    <col min="11525" max="11525" width="11.28515625" customWidth="1"/>
    <col min="11526" max="11526" width="10.85546875" customWidth="1"/>
    <col min="11527" max="11527" width="11" customWidth="1"/>
    <col min="11528" max="11528" width="11.140625" customWidth="1"/>
    <col min="11529" max="11529" width="10.7109375" customWidth="1"/>
    <col min="11777" max="11777" width="5.85546875" customWidth="1"/>
    <col min="11778" max="11778" width="6.140625" customWidth="1"/>
    <col min="11779" max="11779" width="11.42578125" customWidth="1"/>
    <col min="11780" max="11780" width="15.85546875" customWidth="1"/>
    <col min="11781" max="11781" width="11.28515625" customWidth="1"/>
    <col min="11782" max="11782" width="10.85546875" customWidth="1"/>
    <col min="11783" max="11783" width="11" customWidth="1"/>
    <col min="11784" max="11784" width="11.140625" customWidth="1"/>
    <col min="11785" max="11785" width="10.7109375" customWidth="1"/>
    <col min="12033" max="12033" width="5.85546875" customWidth="1"/>
    <col min="12034" max="12034" width="6.140625" customWidth="1"/>
    <col min="12035" max="12035" width="11.42578125" customWidth="1"/>
    <col min="12036" max="12036" width="15.85546875" customWidth="1"/>
    <col min="12037" max="12037" width="11.28515625" customWidth="1"/>
    <col min="12038" max="12038" width="10.85546875" customWidth="1"/>
    <col min="12039" max="12039" width="11" customWidth="1"/>
    <col min="12040" max="12040" width="11.140625" customWidth="1"/>
    <col min="12041" max="12041" width="10.7109375" customWidth="1"/>
    <col min="12289" max="12289" width="5.85546875" customWidth="1"/>
    <col min="12290" max="12290" width="6.140625" customWidth="1"/>
    <col min="12291" max="12291" width="11.42578125" customWidth="1"/>
    <col min="12292" max="12292" width="15.85546875" customWidth="1"/>
    <col min="12293" max="12293" width="11.28515625" customWidth="1"/>
    <col min="12294" max="12294" width="10.85546875" customWidth="1"/>
    <col min="12295" max="12295" width="11" customWidth="1"/>
    <col min="12296" max="12296" width="11.140625" customWidth="1"/>
    <col min="12297" max="12297" width="10.7109375" customWidth="1"/>
    <col min="12545" max="12545" width="5.85546875" customWidth="1"/>
    <col min="12546" max="12546" width="6.140625" customWidth="1"/>
    <col min="12547" max="12547" width="11.42578125" customWidth="1"/>
    <col min="12548" max="12548" width="15.85546875" customWidth="1"/>
    <col min="12549" max="12549" width="11.28515625" customWidth="1"/>
    <col min="12550" max="12550" width="10.85546875" customWidth="1"/>
    <col min="12551" max="12551" width="11" customWidth="1"/>
    <col min="12552" max="12552" width="11.140625" customWidth="1"/>
    <col min="12553" max="12553" width="10.7109375" customWidth="1"/>
    <col min="12801" max="12801" width="5.85546875" customWidth="1"/>
    <col min="12802" max="12802" width="6.140625" customWidth="1"/>
    <col min="12803" max="12803" width="11.42578125" customWidth="1"/>
    <col min="12804" max="12804" width="15.85546875" customWidth="1"/>
    <col min="12805" max="12805" width="11.28515625" customWidth="1"/>
    <col min="12806" max="12806" width="10.85546875" customWidth="1"/>
    <col min="12807" max="12807" width="11" customWidth="1"/>
    <col min="12808" max="12808" width="11.140625" customWidth="1"/>
    <col min="12809" max="12809" width="10.7109375" customWidth="1"/>
    <col min="13057" max="13057" width="5.85546875" customWidth="1"/>
    <col min="13058" max="13058" width="6.140625" customWidth="1"/>
    <col min="13059" max="13059" width="11.42578125" customWidth="1"/>
    <col min="13060" max="13060" width="15.85546875" customWidth="1"/>
    <col min="13061" max="13061" width="11.28515625" customWidth="1"/>
    <col min="13062" max="13062" width="10.85546875" customWidth="1"/>
    <col min="13063" max="13063" width="11" customWidth="1"/>
    <col min="13064" max="13064" width="11.140625" customWidth="1"/>
    <col min="13065" max="13065" width="10.7109375" customWidth="1"/>
    <col min="13313" max="13313" width="5.85546875" customWidth="1"/>
    <col min="13314" max="13314" width="6.140625" customWidth="1"/>
    <col min="13315" max="13315" width="11.42578125" customWidth="1"/>
    <col min="13316" max="13316" width="15.85546875" customWidth="1"/>
    <col min="13317" max="13317" width="11.28515625" customWidth="1"/>
    <col min="13318" max="13318" width="10.85546875" customWidth="1"/>
    <col min="13319" max="13319" width="11" customWidth="1"/>
    <col min="13320" max="13320" width="11.140625" customWidth="1"/>
    <col min="13321" max="13321" width="10.7109375" customWidth="1"/>
    <col min="13569" max="13569" width="5.85546875" customWidth="1"/>
    <col min="13570" max="13570" width="6.140625" customWidth="1"/>
    <col min="13571" max="13571" width="11.42578125" customWidth="1"/>
    <col min="13572" max="13572" width="15.85546875" customWidth="1"/>
    <col min="13573" max="13573" width="11.28515625" customWidth="1"/>
    <col min="13574" max="13574" width="10.85546875" customWidth="1"/>
    <col min="13575" max="13575" width="11" customWidth="1"/>
    <col min="13576" max="13576" width="11.140625" customWidth="1"/>
    <col min="13577" max="13577" width="10.7109375" customWidth="1"/>
    <col min="13825" max="13825" width="5.85546875" customWidth="1"/>
    <col min="13826" max="13826" width="6.140625" customWidth="1"/>
    <col min="13827" max="13827" width="11.42578125" customWidth="1"/>
    <col min="13828" max="13828" width="15.85546875" customWidth="1"/>
    <col min="13829" max="13829" width="11.28515625" customWidth="1"/>
    <col min="13830" max="13830" width="10.85546875" customWidth="1"/>
    <col min="13831" max="13831" width="11" customWidth="1"/>
    <col min="13832" max="13832" width="11.140625" customWidth="1"/>
    <col min="13833" max="13833" width="10.7109375" customWidth="1"/>
    <col min="14081" max="14081" width="5.85546875" customWidth="1"/>
    <col min="14082" max="14082" width="6.140625" customWidth="1"/>
    <col min="14083" max="14083" width="11.42578125" customWidth="1"/>
    <col min="14084" max="14084" width="15.85546875" customWidth="1"/>
    <col min="14085" max="14085" width="11.28515625" customWidth="1"/>
    <col min="14086" max="14086" width="10.85546875" customWidth="1"/>
    <col min="14087" max="14087" width="11" customWidth="1"/>
    <col min="14088" max="14088" width="11.140625" customWidth="1"/>
    <col min="14089" max="14089" width="10.7109375" customWidth="1"/>
    <col min="14337" max="14337" width="5.85546875" customWidth="1"/>
    <col min="14338" max="14338" width="6.140625" customWidth="1"/>
    <col min="14339" max="14339" width="11.42578125" customWidth="1"/>
    <col min="14340" max="14340" width="15.85546875" customWidth="1"/>
    <col min="14341" max="14341" width="11.28515625" customWidth="1"/>
    <col min="14342" max="14342" width="10.85546875" customWidth="1"/>
    <col min="14343" max="14343" width="11" customWidth="1"/>
    <col min="14344" max="14344" width="11.140625" customWidth="1"/>
    <col min="14345" max="14345" width="10.7109375" customWidth="1"/>
    <col min="14593" max="14593" width="5.85546875" customWidth="1"/>
    <col min="14594" max="14594" width="6.140625" customWidth="1"/>
    <col min="14595" max="14595" width="11.42578125" customWidth="1"/>
    <col min="14596" max="14596" width="15.85546875" customWidth="1"/>
    <col min="14597" max="14597" width="11.28515625" customWidth="1"/>
    <col min="14598" max="14598" width="10.85546875" customWidth="1"/>
    <col min="14599" max="14599" width="11" customWidth="1"/>
    <col min="14600" max="14600" width="11.140625" customWidth="1"/>
    <col min="14601" max="14601" width="10.7109375" customWidth="1"/>
    <col min="14849" max="14849" width="5.85546875" customWidth="1"/>
    <col min="14850" max="14850" width="6.140625" customWidth="1"/>
    <col min="14851" max="14851" width="11.42578125" customWidth="1"/>
    <col min="14852" max="14852" width="15.85546875" customWidth="1"/>
    <col min="14853" max="14853" width="11.28515625" customWidth="1"/>
    <col min="14854" max="14854" width="10.85546875" customWidth="1"/>
    <col min="14855" max="14855" width="11" customWidth="1"/>
    <col min="14856" max="14856" width="11.140625" customWidth="1"/>
    <col min="14857" max="14857" width="10.7109375" customWidth="1"/>
    <col min="15105" max="15105" width="5.85546875" customWidth="1"/>
    <col min="15106" max="15106" width="6.140625" customWidth="1"/>
    <col min="15107" max="15107" width="11.42578125" customWidth="1"/>
    <col min="15108" max="15108" width="15.85546875" customWidth="1"/>
    <col min="15109" max="15109" width="11.28515625" customWidth="1"/>
    <col min="15110" max="15110" width="10.85546875" customWidth="1"/>
    <col min="15111" max="15111" width="11" customWidth="1"/>
    <col min="15112" max="15112" width="11.140625" customWidth="1"/>
    <col min="15113" max="15113" width="10.7109375" customWidth="1"/>
    <col min="15361" max="15361" width="5.85546875" customWidth="1"/>
    <col min="15362" max="15362" width="6.140625" customWidth="1"/>
    <col min="15363" max="15363" width="11.42578125" customWidth="1"/>
    <col min="15364" max="15364" width="15.85546875" customWidth="1"/>
    <col min="15365" max="15365" width="11.28515625" customWidth="1"/>
    <col min="15366" max="15366" width="10.85546875" customWidth="1"/>
    <col min="15367" max="15367" width="11" customWidth="1"/>
    <col min="15368" max="15368" width="11.140625" customWidth="1"/>
    <col min="15369" max="15369" width="10.7109375" customWidth="1"/>
    <col min="15617" max="15617" width="5.85546875" customWidth="1"/>
    <col min="15618" max="15618" width="6.140625" customWidth="1"/>
    <col min="15619" max="15619" width="11.42578125" customWidth="1"/>
    <col min="15620" max="15620" width="15.85546875" customWidth="1"/>
    <col min="15621" max="15621" width="11.28515625" customWidth="1"/>
    <col min="15622" max="15622" width="10.85546875" customWidth="1"/>
    <col min="15623" max="15623" width="11" customWidth="1"/>
    <col min="15624" max="15624" width="11.140625" customWidth="1"/>
    <col min="15625" max="15625" width="10.7109375" customWidth="1"/>
    <col min="15873" max="15873" width="5.85546875" customWidth="1"/>
    <col min="15874" max="15874" width="6.140625" customWidth="1"/>
    <col min="15875" max="15875" width="11.42578125" customWidth="1"/>
    <col min="15876" max="15876" width="15.85546875" customWidth="1"/>
    <col min="15877" max="15877" width="11.28515625" customWidth="1"/>
    <col min="15878" max="15878" width="10.85546875" customWidth="1"/>
    <col min="15879" max="15879" width="11" customWidth="1"/>
    <col min="15880" max="15880" width="11.140625" customWidth="1"/>
    <col min="15881" max="15881" width="10.7109375" customWidth="1"/>
    <col min="16129" max="16129" width="5.85546875" customWidth="1"/>
    <col min="16130" max="16130" width="6.140625" customWidth="1"/>
    <col min="16131" max="16131" width="11.42578125" customWidth="1"/>
    <col min="16132" max="16132" width="15.85546875" customWidth="1"/>
    <col min="16133" max="16133" width="11.28515625" customWidth="1"/>
    <col min="16134" max="16134" width="10.85546875" customWidth="1"/>
    <col min="16135" max="16135" width="11" customWidth="1"/>
    <col min="16136" max="16136" width="11.140625" customWidth="1"/>
    <col min="16137" max="16137" width="10.7109375" customWidth="1"/>
  </cols>
  <sheetData>
    <row r="1" spans="1:256" ht="13.5" thickTop="1" x14ac:dyDescent="0.2">
      <c r="A1" s="162" t="s">
        <v>5</v>
      </c>
      <c r="B1" s="163"/>
      <c r="C1" s="63" t="str">
        <f>CONCATENATE(cislostavby," ",nazevstavby)</f>
        <v xml:space="preserve"> Obec Tři Dvory</v>
      </c>
      <c r="D1" s="64"/>
      <c r="E1" s="65"/>
      <c r="F1" s="64"/>
      <c r="G1" s="64"/>
      <c r="H1" s="66"/>
      <c r="I1" s="67"/>
    </row>
    <row r="2" spans="1:256" ht="13.5" thickBot="1" x14ac:dyDescent="0.25">
      <c r="A2" s="164" t="s">
        <v>1</v>
      </c>
      <c r="B2" s="165"/>
      <c r="C2" s="68" t="str">
        <f>CONCATENATE(cisloobjektu," ",nazevobjektu)</f>
        <v xml:space="preserve"> Tréninkové fotbalové hřiště</v>
      </c>
      <c r="D2" s="69"/>
      <c r="E2" s="70"/>
      <c r="F2" s="69"/>
      <c r="G2" s="166"/>
      <c r="H2" s="166"/>
      <c r="I2" s="167"/>
    </row>
    <row r="3" spans="1:256" ht="13.5" thickTop="1" x14ac:dyDescent="0.2"/>
    <row r="4" spans="1:256" ht="19.5" customHeight="1" x14ac:dyDescent="0.25">
      <c r="A4" s="71" t="s">
        <v>44</v>
      </c>
      <c r="B4" s="1"/>
      <c r="C4" s="1"/>
      <c r="D4" s="1"/>
      <c r="E4" s="1"/>
      <c r="F4" s="1"/>
      <c r="G4" s="1"/>
      <c r="H4" s="1"/>
      <c r="I4" s="1"/>
    </row>
    <row r="5" spans="1:256" ht="13.5" thickBot="1" x14ac:dyDescent="0.25"/>
    <row r="6" spans="1:256" ht="13.5" thickBot="1" x14ac:dyDescent="0.25">
      <c r="A6" s="72"/>
      <c r="B6" s="73" t="s">
        <v>45</v>
      </c>
      <c r="C6" s="73"/>
      <c r="D6" s="74"/>
      <c r="E6" s="75" t="s">
        <v>46</v>
      </c>
      <c r="F6" s="76" t="s">
        <v>47</v>
      </c>
      <c r="G6" s="76" t="s">
        <v>48</v>
      </c>
      <c r="H6" s="76" t="s">
        <v>49</v>
      </c>
      <c r="I6" s="77" t="s">
        <v>27</v>
      </c>
    </row>
    <row r="7" spans="1:256" x14ac:dyDescent="0.2">
      <c r="A7" s="151" t="str">
        <f>Položky!B7</f>
        <v>1</v>
      </c>
      <c r="B7" s="78" t="str">
        <f>Položky!C7</f>
        <v>Zemní práce</v>
      </c>
      <c r="D7" s="79"/>
      <c r="E7" s="152">
        <f>Položky!BA13</f>
        <v>0</v>
      </c>
      <c r="F7" s="153">
        <f>Položky!BB13</f>
        <v>0</v>
      </c>
      <c r="G7" s="153">
        <f>Položky!BC13</f>
        <v>0</v>
      </c>
      <c r="H7" s="153">
        <f>Položky!BD13</f>
        <v>0</v>
      </c>
      <c r="I7" s="154">
        <f>Položky!BE13</f>
        <v>0</v>
      </c>
    </row>
    <row r="8" spans="1:256" x14ac:dyDescent="0.2">
      <c r="A8" s="151" t="str">
        <f>Položky!B14</f>
        <v>18</v>
      </c>
      <c r="B8" s="78" t="str">
        <f>Položky!C14</f>
        <v>Povrchové úpravy terénu</v>
      </c>
      <c r="D8" s="79"/>
      <c r="E8" s="152">
        <f>Položky!BA16</f>
        <v>0</v>
      </c>
      <c r="F8" s="153">
        <f>Položky!BB16</f>
        <v>0</v>
      </c>
      <c r="G8" s="153">
        <f>Položky!BC16</f>
        <v>0</v>
      </c>
      <c r="H8" s="153">
        <f>Položky!BD16</f>
        <v>0</v>
      </c>
      <c r="I8" s="154">
        <f>Položky!BE16</f>
        <v>0</v>
      </c>
    </row>
    <row r="9" spans="1:256" x14ac:dyDescent="0.2">
      <c r="A9" s="151" t="str">
        <f>Položky!B17</f>
        <v>2</v>
      </c>
      <c r="B9" s="78" t="str">
        <f>Položky!C17</f>
        <v>Základy,zvláštní zakládání</v>
      </c>
      <c r="D9" s="79"/>
      <c r="E9" s="152">
        <f>Položky!BA21</f>
        <v>0</v>
      </c>
      <c r="F9" s="153">
        <f>Položky!BB21</f>
        <v>0</v>
      </c>
      <c r="G9" s="153">
        <f>Položky!BC21</f>
        <v>0</v>
      </c>
      <c r="H9" s="153">
        <f>Položky!BD21</f>
        <v>0</v>
      </c>
      <c r="I9" s="154">
        <f>Položky!BE21</f>
        <v>0</v>
      </c>
    </row>
    <row r="10" spans="1:256" x14ac:dyDescent="0.2">
      <c r="A10" s="151" t="str">
        <f>Položky!B22</f>
        <v>5</v>
      </c>
      <c r="B10" s="78" t="str">
        <f>Položky!C22</f>
        <v>Komunikace</v>
      </c>
      <c r="D10" s="79"/>
      <c r="E10" s="152">
        <f>Položky!BA30</f>
        <v>0</v>
      </c>
      <c r="F10" s="153">
        <f>Položky!BB30</f>
        <v>0</v>
      </c>
      <c r="G10" s="153">
        <f>Položky!BC30</f>
        <v>0</v>
      </c>
      <c r="H10" s="153">
        <f>Položky!BD30</f>
        <v>0</v>
      </c>
      <c r="I10" s="154">
        <f>Položky!BE30</f>
        <v>0</v>
      </c>
    </row>
    <row r="11" spans="1:256" x14ac:dyDescent="0.2">
      <c r="A11" s="151" t="str">
        <f>Položky!B31</f>
        <v>62</v>
      </c>
      <c r="B11" s="78" t="str">
        <f>Položky!C31</f>
        <v>Upravy povrchů vnější</v>
      </c>
      <c r="D11" s="79"/>
      <c r="E11" s="152">
        <f>Položky!BA33</f>
        <v>0</v>
      </c>
      <c r="F11" s="153">
        <f>Položky!BB33</f>
        <v>0</v>
      </c>
      <c r="G11" s="153">
        <f>Položky!BC33</f>
        <v>0</v>
      </c>
      <c r="H11" s="153">
        <f>Položky!BD33</f>
        <v>0</v>
      </c>
      <c r="I11" s="154">
        <f>Položky!BE33</f>
        <v>0</v>
      </c>
    </row>
    <row r="12" spans="1:256" x14ac:dyDescent="0.2">
      <c r="A12" s="151" t="str">
        <f>Položky!B34</f>
        <v>91</v>
      </c>
      <c r="B12" s="78" t="str">
        <f>Položky!C34</f>
        <v>Doplňující práce na komunikaci</v>
      </c>
      <c r="D12" s="79"/>
      <c r="E12" s="152">
        <f>Položky!BA38</f>
        <v>0</v>
      </c>
      <c r="F12" s="153">
        <f>Položky!BB38</f>
        <v>0</v>
      </c>
      <c r="G12" s="153">
        <f>Položky!BC38</f>
        <v>0</v>
      </c>
      <c r="H12" s="153">
        <f>Položky!BD38</f>
        <v>0</v>
      </c>
      <c r="I12" s="154">
        <f>Položky!BE38</f>
        <v>0</v>
      </c>
    </row>
    <row r="13" spans="1:256" x14ac:dyDescent="0.2">
      <c r="A13" s="151" t="str">
        <f>Položky!B39</f>
        <v>99</v>
      </c>
      <c r="B13" s="78" t="str">
        <f>Položky!C39</f>
        <v>Staveništní přesun hmot</v>
      </c>
      <c r="D13" s="79"/>
      <c r="E13" s="152">
        <f>Položky!BA41</f>
        <v>0</v>
      </c>
      <c r="F13" s="153">
        <f>Položky!BB41</f>
        <v>0</v>
      </c>
      <c r="G13" s="153">
        <f>Položky!BC41</f>
        <v>0</v>
      </c>
      <c r="H13" s="153">
        <f>Položky!BD41</f>
        <v>0</v>
      </c>
      <c r="I13" s="154">
        <f>Položky!BE41</f>
        <v>0</v>
      </c>
    </row>
    <row r="14" spans="1:256" ht="13.5" thickBot="1" x14ac:dyDescent="0.25">
      <c r="A14" s="151" t="str">
        <f>Položky!B42</f>
        <v>767</v>
      </c>
      <c r="B14" s="78" t="str">
        <f>Položky!C42</f>
        <v>Konstrukce zámečnické</v>
      </c>
      <c r="D14" s="79"/>
      <c r="E14" s="152">
        <f>Položky!BA47</f>
        <v>0</v>
      </c>
      <c r="F14" s="153">
        <f>Položky!BB47</f>
        <v>0</v>
      </c>
      <c r="G14" s="153">
        <f>Položky!BC47</f>
        <v>0</v>
      </c>
      <c r="H14" s="153">
        <f>Položky!BD47</f>
        <v>0</v>
      </c>
      <c r="I14" s="154">
        <f>Položky!BE47</f>
        <v>0</v>
      </c>
    </row>
    <row r="15" spans="1:256" ht="13.5" thickBot="1" x14ac:dyDescent="0.25">
      <c r="A15" s="80"/>
      <c r="B15" s="73" t="s">
        <v>50</v>
      </c>
      <c r="C15" s="73"/>
      <c r="D15" s="81"/>
      <c r="E15" s="82">
        <f>SUM(E7:E14)</f>
        <v>0</v>
      </c>
      <c r="F15" s="83">
        <f>SUM(F7:F14)</f>
        <v>0</v>
      </c>
      <c r="G15" s="83">
        <f>SUM(G7:G14)</f>
        <v>0</v>
      </c>
      <c r="H15" s="83">
        <f>SUM(H7:H14)</f>
        <v>0</v>
      </c>
      <c r="I15" s="84">
        <f>SUM(I7:I14)</f>
        <v>0</v>
      </c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  <c r="IR15" s="85"/>
      <c r="IS15" s="85"/>
      <c r="IT15" s="85"/>
      <c r="IU15" s="85"/>
      <c r="IV15" s="85"/>
    </row>
    <row r="17" spans="1:57" ht="18" x14ac:dyDescent="0.25">
      <c r="A17" s="1" t="s">
        <v>51</v>
      </c>
      <c r="B17" s="1"/>
      <c r="C17" s="1"/>
      <c r="D17" s="1"/>
      <c r="E17" s="1"/>
      <c r="F17" s="1"/>
      <c r="G17" s="86"/>
      <c r="H17" s="1"/>
      <c r="I17" s="1"/>
      <c r="BA17" s="26"/>
      <c r="BB17" s="26"/>
      <c r="BC17" s="26"/>
      <c r="BD17" s="26"/>
      <c r="BE17" s="26"/>
    </row>
    <row r="18" spans="1:57" ht="13.5" thickBot="1" x14ac:dyDescent="0.25"/>
    <row r="19" spans="1:57" x14ac:dyDescent="0.2">
      <c r="A19" s="87" t="s">
        <v>52</v>
      </c>
      <c r="B19" s="88"/>
      <c r="C19" s="88"/>
      <c r="D19" s="89"/>
      <c r="E19" s="90" t="s">
        <v>53</v>
      </c>
      <c r="F19" s="91" t="s">
        <v>54</v>
      </c>
      <c r="G19" s="92" t="s">
        <v>55</v>
      </c>
      <c r="H19" s="93"/>
      <c r="I19" s="94" t="s">
        <v>53</v>
      </c>
    </row>
    <row r="20" spans="1:57" x14ac:dyDescent="0.2">
      <c r="A20" s="95"/>
      <c r="B20" s="96"/>
      <c r="C20" s="96"/>
      <c r="D20" s="97"/>
      <c r="E20" s="98"/>
      <c r="F20" s="99"/>
      <c r="G20" s="100">
        <f>CHOOSE(BA20+1,HSV+PSV,HSV+PSV+Mont,HSV+PSV+Dodavka+Mont,HSV,PSV,Mont,Dodavka,Mont+Dodavka,0)</f>
        <v>0</v>
      </c>
      <c r="H20" s="101"/>
      <c r="I20" s="102">
        <f>E20+F20*G20/100</f>
        <v>0</v>
      </c>
      <c r="BA20">
        <v>8</v>
      </c>
    </row>
    <row r="21" spans="1:57" ht="13.5" thickBot="1" x14ac:dyDescent="0.25">
      <c r="A21" s="48"/>
      <c r="B21" s="103" t="s">
        <v>56</v>
      </c>
      <c r="C21" s="104"/>
      <c r="D21" s="105"/>
      <c r="E21" s="106"/>
      <c r="F21" s="107"/>
      <c r="G21" s="107"/>
      <c r="H21" s="168">
        <f>SUM(H20:H20)</f>
        <v>0</v>
      </c>
      <c r="I21" s="169"/>
    </row>
    <row r="23" spans="1:57" x14ac:dyDescent="0.2">
      <c r="B23" s="85"/>
      <c r="F23" s="108"/>
      <c r="G23" s="109"/>
      <c r="H23" s="109"/>
      <c r="I23" s="110"/>
    </row>
    <row r="24" spans="1:57" x14ac:dyDescent="0.2">
      <c r="F24" s="108"/>
      <c r="G24" s="109"/>
      <c r="H24" s="109"/>
      <c r="I24" s="110"/>
    </row>
    <row r="25" spans="1:57" x14ac:dyDescent="0.2">
      <c r="F25" s="108"/>
      <c r="G25" s="109"/>
      <c r="H25" s="109"/>
      <c r="I25" s="110"/>
    </row>
    <row r="26" spans="1:57" x14ac:dyDescent="0.2">
      <c r="F26" s="108"/>
      <c r="G26" s="109"/>
      <c r="H26" s="109"/>
      <c r="I26" s="110"/>
    </row>
    <row r="27" spans="1:57" x14ac:dyDescent="0.2">
      <c r="F27" s="108"/>
      <c r="G27" s="109"/>
      <c r="H27" s="109"/>
      <c r="I27" s="110"/>
    </row>
    <row r="28" spans="1:57" x14ac:dyDescent="0.2">
      <c r="F28" s="108"/>
      <c r="G28" s="109"/>
      <c r="H28" s="109"/>
      <c r="I28" s="110"/>
    </row>
    <row r="29" spans="1:57" x14ac:dyDescent="0.2">
      <c r="F29" s="108"/>
      <c r="G29" s="109"/>
      <c r="H29" s="109"/>
      <c r="I29" s="110"/>
    </row>
    <row r="30" spans="1:57" x14ac:dyDescent="0.2">
      <c r="F30" s="108"/>
      <c r="G30" s="109"/>
      <c r="H30" s="109"/>
      <c r="I30" s="110"/>
    </row>
    <row r="31" spans="1:57" x14ac:dyDescent="0.2">
      <c r="F31" s="108"/>
      <c r="G31" s="109"/>
      <c r="H31" s="109"/>
      <c r="I31" s="110"/>
    </row>
    <row r="32" spans="1:57" x14ac:dyDescent="0.2">
      <c r="F32" s="108"/>
      <c r="G32" s="109"/>
      <c r="H32" s="109"/>
      <c r="I32" s="110"/>
    </row>
    <row r="33" spans="6:9" x14ac:dyDescent="0.2">
      <c r="F33" s="108"/>
      <c r="G33" s="109"/>
      <c r="H33" s="109"/>
      <c r="I33" s="110"/>
    </row>
    <row r="34" spans="6:9" x14ac:dyDescent="0.2">
      <c r="F34" s="108"/>
      <c r="G34" s="109"/>
      <c r="H34" s="109"/>
      <c r="I34" s="110"/>
    </row>
    <row r="35" spans="6:9" x14ac:dyDescent="0.2">
      <c r="F35" s="108"/>
      <c r="G35" s="109"/>
      <c r="H35" s="109"/>
      <c r="I35" s="110"/>
    </row>
    <row r="36" spans="6:9" x14ac:dyDescent="0.2">
      <c r="F36" s="108"/>
      <c r="G36" s="109"/>
      <c r="H36" s="109"/>
      <c r="I36" s="110"/>
    </row>
    <row r="37" spans="6:9" x14ac:dyDescent="0.2">
      <c r="F37" s="108"/>
      <c r="G37" s="109"/>
      <c r="H37" s="109"/>
      <c r="I37" s="110"/>
    </row>
    <row r="38" spans="6:9" x14ac:dyDescent="0.2">
      <c r="F38" s="108"/>
      <c r="G38" s="109"/>
      <c r="H38" s="109"/>
      <c r="I38" s="110"/>
    </row>
    <row r="39" spans="6:9" x14ac:dyDescent="0.2">
      <c r="F39" s="108"/>
      <c r="G39" s="109"/>
      <c r="H39" s="109"/>
      <c r="I39" s="110"/>
    </row>
    <row r="40" spans="6:9" x14ac:dyDescent="0.2">
      <c r="F40" s="108"/>
      <c r="G40" s="109"/>
      <c r="H40" s="109"/>
      <c r="I40" s="110"/>
    </row>
    <row r="41" spans="6:9" x14ac:dyDescent="0.2">
      <c r="F41" s="108"/>
      <c r="G41" s="109"/>
      <c r="H41" s="109"/>
      <c r="I41" s="110"/>
    </row>
    <row r="42" spans="6:9" x14ac:dyDescent="0.2">
      <c r="F42" s="108"/>
      <c r="G42" s="109"/>
      <c r="H42" s="109"/>
      <c r="I42" s="110"/>
    </row>
    <row r="43" spans="6:9" x14ac:dyDescent="0.2">
      <c r="F43" s="108"/>
      <c r="G43" s="109"/>
      <c r="H43" s="109"/>
      <c r="I43" s="110"/>
    </row>
    <row r="44" spans="6:9" x14ac:dyDescent="0.2">
      <c r="F44" s="108"/>
      <c r="G44" s="109"/>
      <c r="H44" s="109"/>
      <c r="I44" s="110"/>
    </row>
    <row r="45" spans="6:9" x14ac:dyDescent="0.2">
      <c r="F45" s="108"/>
      <c r="G45" s="109"/>
      <c r="H45" s="109"/>
      <c r="I45" s="110"/>
    </row>
    <row r="46" spans="6:9" x14ac:dyDescent="0.2">
      <c r="F46" s="108"/>
      <c r="G46" s="109"/>
      <c r="H46" s="109"/>
      <c r="I46" s="110"/>
    </row>
    <row r="47" spans="6:9" x14ac:dyDescent="0.2">
      <c r="F47" s="108"/>
      <c r="G47" s="109"/>
      <c r="H47" s="109"/>
      <c r="I47" s="110"/>
    </row>
    <row r="48" spans="6:9" x14ac:dyDescent="0.2">
      <c r="F48" s="108"/>
      <c r="G48" s="109"/>
      <c r="H48" s="109"/>
      <c r="I48" s="110"/>
    </row>
    <row r="49" spans="6:9" x14ac:dyDescent="0.2">
      <c r="F49" s="108"/>
      <c r="G49" s="109"/>
      <c r="H49" s="109"/>
      <c r="I49" s="110"/>
    </row>
    <row r="50" spans="6:9" x14ac:dyDescent="0.2">
      <c r="F50" s="108"/>
      <c r="G50" s="109"/>
      <c r="H50" s="109"/>
      <c r="I50" s="110"/>
    </row>
    <row r="51" spans="6:9" x14ac:dyDescent="0.2">
      <c r="F51" s="108"/>
      <c r="G51" s="109"/>
      <c r="H51" s="109"/>
      <c r="I51" s="110"/>
    </row>
    <row r="52" spans="6:9" x14ac:dyDescent="0.2">
      <c r="F52" s="108"/>
      <c r="G52" s="109"/>
      <c r="H52" s="109"/>
      <c r="I52" s="110"/>
    </row>
    <row r="53" spans="6:9" x14ac:dyDescent="0.2">
      <c r="F53" s="108"/>
      <c r="G53" s="109"/>
      <c r="H53" s="109"/>
      <c r="I53" s="110"/>
    </row>
    <row r="54" spans="6:9" x14ac:dyDescent="0.2">
      <c r="F54" s="108"/>
      <c r="G54" s="109"/>
      <c r="H54" s="109"/>
      <c r="I54" s="110"/>
    </row>
    <row r="55" spans="6:9" x14ac:dyDescent="0.2">
      <c r="F55" s="108"/>
      <c r="G55" s="109"/>
      <c r="H55" s="109"/>
      <c r="I55" s="110"/>
    </row>
    <row r="56" spans="6:9" x14ac:dyDescent="0.2">
      <c r="F56" s="108"/>
      <c r="G56" s="109"/>
      <c r="H56" s="109"/>
      <c r="I56" s="110"/>
    </row>
    <row r="57" spans="6:9" x14ac:dyDescent="0.2">
      <c r="F57" s="108"/>
      <c r="G57" s="109"/>
      <c r="H57" s="109"/>
      <c r="I57" s="110"/>
    </row>
    <row r="58" spans="6:9" x14ac:dyDescent="0.2">
      <c r="F58" s="108"/>
      <c r="G58" s="109"/>
      <c r="H58" s="109"/>
      <c r="I58" s="110"/>
    </row>
    <row r="59" spans="6:9" x14ac:dyDescent="0.2">
      <c r="F59" s="108"/>
      <c r="G59" s="109"/>
      <c r="H59" s="109"/>
      <c r="I59" s="110"/>
    </row>
    <row r="60" spans="6:9" x14ac:dyDescent="0.2">
      <c r="F60" s="108"/>
      <c r="G60" s="109"/>
      <c r="H60" s="109"/>
      <c r="I60" s="110"/>
    </row>
    <row r="61" spans="6:9" x14ac:dyDescent="0.2">
      <c r="F61" s="108"/>
      <c r="G61" s="109"/>
      <c r="H61" s="109"/>
      <c r="I61" s="110"/>
    </row>
    <row r="62" spans="6:9" x14ac:dyDescent="0.2">
      <c r="F62" s="108"/>
      <c r="G62" s="109"/>
      <c r="H62" s="109"/>
      <c r="I62" s="110"/>
    </row>
    <row r="63" spans="6:9" x14ac:dyDescent="0.2">
      <c r="F63" s="108"/>
      <c r="G63" s="109"/>
      <c r="H63" s="109"/>
      <c r="I63" s="110"/>
    </row>
    <row r="64" spans="6:9" x14ac:dyDescent="0.2">
      <c r="F64" s="108"/>
      <c r="G64" s="109"/>
      <c r="H64" s="109"/>
      <c r="I64" s="110"/>
    </row>
    <row r="65" spans="6:9" x14ac:dyDescent="0.2">
      <c r="F65" s="108"/>
      <c r="G65" s="109"/>
      <c r="H65" s="109"/>
      <c r="I65" s="110"/>
    </row>
    <row r="66" spans="6:9" x14ac:dyDescent="0.2">
      <c r="F66" s="108"/>
      <c r="G66" s="109"/>
      <c r="H66" s="109"/>
      <c r="I66" s="110"/>
    </row>
    <row r="67" spans="6:9" x14ac:dyDescent="0.2">
      <c r="F67" s="108"/>
      <c r="G67" s="109"/>
      <c r="H67" s="109"/>
      <c r="I67" s="110"/>
    </row>
    <row r="68" spans="6:9" x14ac:dyDescent="0.2">
      <c r="F68" s="108"/>
      <c r="G68" s="109"/>
      <c r="H68" s="109"/>
      <c r="I68" s="110"/>
    </row>
    <row r="69" spans="6:9" x14ac:dyDescent="0.2">
      <c r="F69" s="108"/>
      <c r="G69" s="109"/>
      <c r="H69" s="109"/>
      <c r="I69" s="110"/>
    </row>
    <row r="70" spans="6:9" x14ac:dyDescent="0.2">
      <c r="F70" s="108"/>
      <c r="G70" s="109"/>
      <c r="H70" s="109"/>
      <c r="I70" s="110"/>
    </row>
    <row r="71" spans="6:9" x14ac:dyDescent="0.2">
      <c r="F71" s="108"/>
      <c r="G71" s="109"/>
      <c r="H71" s="109"/>
      <c r="I71" s="110"/>
    </row>
    <row r="72" spans="6:9" x14ac:dyDescent="0.2">
      <c r="F72" s="108"/>
      <c r="G72" s="109"/>
      <c r="H72" s="109"/>
      <c r="I72" s="110"/>
    </row>
  </sheetData>
  <mergeCells count="4">
    <mergeCell ref="A1:B1"/>
    <mergeCell ref="A2:B2"/>
    <mergeCell ref="G2:I2"/>
    <mergeCell ref="H21:I21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13F9D-EF27-4A1A-8215-7801BC723644}">
  <sheetPr codeName="List2"/>
  <dimension ref="A1:BE102"/>
  <sheetViews>
    <sheetView showGridLines="0" showZeros="0" tabSelected="1" topLeftCell="B33" zoomScale="80" zoomScaleNormal="100" workbookViewId="0">
      <selection activeCell="H46" sqref="H46"/>
    </sheetView>
  </sheetViews>
  <sheetFormatPr defaultRowHeight="12.75" x14ac:dyDescent="0.2"/>
  <cols>
    <col min="1" max="1" width="4.42578125" style="111" customWidth="1"/>
    <col min="2" max="2" width="14.140625" style="111" customWidth="1"/>
    <col min="3" max="3" width="47.5703125" style="111" customWidth="1"/>
    <col min="4" max="4" width="5.5703125" style="111" customWidth="1"/>
    <col min="5" max="5" width="10" style="119" customWidth="1"/>
    <col min="6" max="6" width="11.28515625" style="111" customWidth="1"/>
    <col min="7" max="7" width="16.140625" style="111" customWidth="1"/>
    <col min="8" max="8" width="13.140625" style="111" customWidth="1"/>
    <col min="9" max="9" width="14.5703125" style="111" customWidth="1"/>
    <col min="10" max="256" width="9.140625" style="111"/>
    <col min="257" max="257" width="4.42578125" style="111" customWidth="1"/>
    <col min="258" max="258" width="14.140625" style="111" customWidth="1"/>
    <col min="259" max="259" width="47.5703125" style="111" customWidth="1"/>
    <col min="260" max="260" width="5.5703125" style="111" customWidth="1"/>
    <col min="261" max="261" width="10" style="111" customWidth="1"/>
    <col min="262" max="262" width="11.28515625" style="111" customWidth="1"/>
    <col min="263" max="263" width="16.140625" style="111" customWidth="1"/>
    <col min="264" max="264" width="13.140625" style="111" customWidth="1"/>
    <col min="265" max="265" width="14.5703125" style="111" customWidth="1"/>
    <col min="266" max="512" width="9.140625" style="111"/>
    <col min="513" max="513" width="4.42578125" style="111" customWidth="1"/>
    <col min="514" max="514" width="14.140625" style="111" customWidth="1"/>
    <col min="515" max="515" width="47.5703125" style="111" customWidth="1"/>
    <col min="516" max="516" width="5.5703125" style="111" customWidth="1"/>
    <col min="517" max="517" width="10" style="111" customWidth="1"/>
    <col min="518" max="518" width="11.28515625" style="111" customWidth="1"/>
    <col min="519" max="519" width="16.140625" style="111" customWidth="1"/>
    <col min="520" max="520" width="13.140625" style="111" customWidth="1"/>
    <col min="521" max="521" width="14.5703125" style="111" customWidth="1"/>
    <col min="522" max="768" width="9.140625" style="111"/>
    <col min="769" max="769" width="4.42578125" style="111" customWidth="1"/>
    <col min="770" max="770" width="14.140625" style="111" customWidth="1"/>
    <col min="771" max="771" width="47.5703125" style="111" customWidth="1"/>
    <col min="772" max="772" width="5.5703125" style="111" customWidth="1"/>
    <col min="773" max="773" width="10" style="111" customWidth="1"/>
    <col min="774" max="774" width="11.28515625" style="111" customWidth="1"/>
    <col min="775" max="775" width="16.140625" style="111" customWidth="1"/>
    <col min="776" max="776" width="13.140625" style="111" customWidth="1"/>
    <col min="777" max="777" width="14.5703125" style="111" customWidth="1"/>
    <col min="778" max="1024" width="9.140625" style="111"/>
    <col min="1025" max="1025" width="4.42578125" style="111" customWidth="1"/>
    <col min="1026" max="1026" width="14.140625" style="111" customWidth="1"/>
    <col min="1027" max="1027" width="47.5703125" style="111" customWidth="1"/>
    <col min="1028" max="1028" width="5.5703125" style="111" customWidth="1"/>
    <col min="1029" max="1029" width="10" style="111" customWidth="1"/>
    <col min="1030" max="1030" width="11.28515625" style="111" customWidth="1"/>
    <col min="1031" max="1031" width="16.140625" style="111" customWidth="1"/>
    <col min="1032" max="1032" width="13.140625" style="111" customWidth="1"/>
    <col min="1033" max="1033" width="14.5703125" style="111" customWidth="1"/>
    <col min="1034" max="1280" width="9.140625" style="111"/>
    <col min="1281" max="1281" width="4.42578125" style="111" customWidth="1"/>
    <col min="1282" max="1282" width="14.140625" style="111" customWidth="1"/>
    <col min="1283" max="1283" width="47.5703125" style="111" customWidth="1"/>
    <col min="1284" max="1284" width="5.5703125" style="111" customWidth="1"/>
    <col min="1285" max="1285" width="10" style="111" customWidth="1"/>
    <col min="1286" max="1286" width="11.28515625" style="111" customWidth="1"/>
    <col min="1287" max="1287" width="16.140625" style="111" customWidth="1"/>
    <col min="1288" max="1288" width="13.140625" style="111" customWidth="1"/>
    <col min="1289" max="1289" width="14.5703125" style="111" customWidth="1"/>
    <col min="1290" max="1536" width="9.140625" style="111"/>
    <col min="1537" max="1537" width="4.42578125" style="111" customWidth="1"/>
    <col min="1538" max="1538" width="14.140625" style="111" customWidth="1"/>
    <col min="1539" max="1539" width="47.5703125" style="111" customWidth="1"/>
    <col min="1540" max="1540" width="5.5703125" style="111" customWidth="1"/>
    <col min="1541" max="1541" width="10" style="111" customWidth="1"/>
    <col min="1542" max="1542" width="11.28515625" style="111" customWidth="1"/>
    <col min="1543" max="1543" width="16.140625" style="111" customWidth="1"/>
    <col min="1544" max="1544" width="13.140625" style="111" customWidth="1"/>
    <col min="1545" max="1545" width="14.5703125" style="111" customWidth="1"/>
    <col min="1546" max="1792" width="9.140625" style="111"/>
    <col min="1793" max="1793" width="4.42578125" style="111" customWidth="1"/>
    <col min="1794" max="1794" width="14.140625" style="111" customWidth="1"/>
    <col min="1795" max="1795" width="47.5703125" style="111" customWidth="1"/>
    <col min="1796" max="1796" width="5.5703125" style="111" customWidth="1"/>
    <col min="1797" max="1797" width="10" style="111" customWidth="1"/>
    <col min="1798" max="1798" width="11.28515625" style="111" customWidth="1"/>
    <col min="1799" max="1799" width="16.140625" style="111" customWidth="1"/>
    <col min="1800" max="1800" width="13.140625" style="111" customWidth="1"/>
    <col min="1801" max="1801" width="14.5703125" style="111" customWidth="1"/>
    <col min="1802" max="2048" width="9.140625" style="111"/>
    <col min="2049" max="2049" width="4.42578125" style="111" customWidth="1"/>
    <col min="2050" max="2050" width="14.140625" style="111" customWidth="1"/>
    <col min="2051" max="2051" width="47.5703125" style="111" customWidth="1"/>
    <col min="2052" max="2052" width="5.5703125" style="111" customWidth="1"/>
    <col min="2053" max="2053" width="10" style="111" customWidth="1"/>
    <col min="2054" max="2054" width="11.28515625" style="111" customWidth="1"/>
    <col min="2055" max="2055" width="16.140625" style="111" customWidth="1"/>
    <col min="2056" max="2056" width="13.140625" style="111" customWidth="1"/>
    <col min="2057" max="2057" width="14.5703125" style="111" customWidth="1"/>
    <col min="2058" max="2304" width="9.140625" style="111"/>
    <col min="2305" max="2305" width="4.42578125" style="111" customWidth="1"/>
    <col min="2306" max="2306" width="14.140625" style="111" customWidth="1"/>
    <col min="2307" max="2307" width="47.5703125" style="111" customWidth="1"/>
    <col min="2308" max="2308" width="5.5703125" style="111" customWidth="1"/>
    <col min="2309" max="2309" width="10" style="111" customWidth="1"/>
    <col min="2310" max="2310" width="11.28515625" style="111" customWidth="1"/>
    <col min="2311" max="2311" width="16.140625" style="111" customWidth="1"/>
    <col min="2312" max="2312" width="13.140625" style="111" customWidth="1"/>
    <col min="2313" max="2313" width="14.5703125" style="111" customWidth="1"/>
    <col min="2314" max="2560" width="9.140625" style="111"/>
    <col min="2561" max="2561" width="4.42578125" style="111" customWidth="1"/>
    <col min="2562" max="2562" width="14.140625" style="111" customWidth="1"/>
    <col min="2563" max="2563" width="47.5703125" style="111" customWidth="1"/>
    <col min="2564" max="2564" width="5.5703125" style="111" customWidth="1"/>
    <col min="2565" max="2565" width="10" style="111" customWidth="1"/>
    <col min="2566" max="2566" width="11.28515625" style="111" customWidth="1"/>
    <col min="2567" max="2567" width="16.140625" style="111" customWidth="1"/>
    <col min="2568" max="2568" width="13.140625" style="111" customWidth="1"/>
    <col min="2569" max="2569" width="14.5703125" style="111" customWidth="1"/>
    <col min="2570" max="2816" width="9.140625" style="111"/>
    <col min="2817" max="2817" width="4.42578125" style="111" customWidth="1"/>
    <col min="2818" max="2818" width="14.140625" style="111" customWidth="1"/>
    <col min="2819" max="2819" width="47.5703125" style="111" customWidth="1"/>
    <col min="2820" max="2820" width="5.5703125" style="111" customWidth="1"/>
    <col min="2821" max="2821" width="10" style="111" customWidth="1"/>
    <col min="2822" max="2822" width="11.28515625" style="111" customWidth="1"/>
    <col min="2823" max="2823" width="16.140625" style="111" customWidth="1"/>
    <col min="2824" max="2824" width="13.140625" style="111" customWidth="1"/>
    <col min="2825" max="2825" width="14.5703125" style="111" customWidth="1"/>
    <col min="2826" max="3072" width="9.140625" style="111"/>
    <col min="3073" max="3073" width="4.42578125" style="111" customWidth="1"/>
    <col min="3074" max="3074" width="14.140625" style="111" customWidth="1"/>
    <col min="3075" max="3075" width="47.5703125" style="111" customWidth="1"/>
    <col min="3076" max="3076" width="5.5703125" style="111" customWidth="1"/>
    <col min="3077" max="3077" width="10" style="111" customWidth="1"/>
    <col min="3078" max="3078" width="11.28515625" style="111" customWidth="1"/>
    <col min="3079" max="3079" width="16.140625" style="111" customWidth="1"/>
    <col min="3080" max="3080" width="13.140625" style="111" customWidth="1"/>
    <col min="3081" max="3081" width="14.5703125" style="111" customWidth="1"/>
    <col min="3082" max="3328" width="9.140625" style="111"/>
    <col min="3329" max="3329" width="4.42578125" style="111" customWidth="1"/>
    <col min="3330" max="3330" width="14.140625" style="111" customWidth="1"/>
    <col min="3331" max="3331" width="47.5703125" style="111" customWidth="1"/>
    <col min="3332" max="3332" width="5.5703125" style="111" customWidth="1"/>
    <col min="3333" max="3333" width="10" style="111" customWidth="1"/>
    <col min="3334" max="3334" width="11.28515625" style="111" customWidth="1"/>
    <col min="3335" max="3335" width="16.140625" style="111" customWidth="1"/>
    <col min="3336" max="3336" width="13.140625" style="111" customWidth="1"/>
    <col min="3337" max="3337" width="14.5703125" style="111" customWidth="1"/>
    <col min="3338" max="3584" width="9.140625" style="111"/>
    <col min="3585" max="3585" width="4.42578125" style="111" customWidth="1"/>
    <col min="3586" max="3586" width="14.140625" style="111" customWidth="1"/>
    <col min="3587" max="3587" width="47.5703125" style="111" customWidth="1"/>
    <col min="3588" max="3588" width="5.5703125" style="111" customWidth="1"/>
    <col min="3589" max="3589" width="10" style="111" customWidth="1"/>
    <col min="3590" max="3590" width="11.28515625" style="111" customWidth="1"/>
    <col min="3591" max="3591" width="16.140625" style="111" customWidth="1"/>
    <col min="3592" max="3592" width="13.140625" style="111" customWidth="1"/>
    <col min="3593" max="3593" width="14.5703125" style="111" customWidth="1"/>
    <col min="3594" max="3840" width="9.140625" style="111"/>
    <col min="3841" max="3841" width="4.42578125" style="111" customWidth="1"/>
    <col min="3842" max="3842" width="14.140625" style="111" customWidth="1"/>
    <col min="3843" max="3843" width="47.5703125" style="111" customWidth="1"/>
    <col min="3844" max="3844" width="5.5703125" style="111" customWidth="1"/>
    <col min="3845" max="3845" width="10" style="111" customWidth="1"/>
    <col min="3846" max="3846" width="11.28515625" style="111" customWidth="1"/>
    <col min="3847" max="3847" width="16.140625" style="111" customWidth="1"/>
    <col min="3848" max="3848" width="13.140625" style="111" customWidth="1"/>
    <col min="3849" max="3849" width="14.5703125" style="111" customWidth="1"/>
    <col min="3850" max="4096" width="9.140625" style="111"/>
    <col min="4097" max="4097" width="4.42578125" style="111" customWidth="1"/>
    <col min="4098" max="4098" width="14.140625" style="111" customWidth="1"/>
    <col min="4099" max="4099" width="47.5703125" style="111" customWidth="1"/>
    <col min="4100" max="4100" width="5.5703125" style="111" customWidth="1"/>
    <col min="4101" max="4101" width="10" style="111" customWidth="1"/>
    <col min="4102" max="4102" width="11.28515625" style="111" customWidth="1"/>
    <col min="4103" max="4103" width="16.140625" style="111" customWidth="1"/>
    <col min="4104" max="4104" width="13.140625" style="111" customWidth="1"/>
    <col min="4105" max="4105" width="14.5703125" style="111" customWidth="1"/>
    <col min="4106" max="4352" width="9.140625" style="111"/>
    <col min="4353" max="4353" width="4.42578125" style="111" customWidth="1"/>
    <col min="4354" max="4354" width="14.140625" style="111" customWidth="1"/>
    <col min="4355" max="4355" width="47.5703125" style="111" customWidth="1"/>
    <col min="4356" max="4356" width="5.5703125" style="111" customWidth="1"/>
    <col min="4357" max="4357" width="10" style="111" customWidth="1"/>
    <col min="4358" max="4358" width="11.28515625" style="111" customWidth="1"/>
    <col min="4359" max="4359" width="16.140625" style="111" customWidth="1"/>
    <col min="4360" max="4360" width="13.140625" style="111" customWidth="1"/>
    <col min="4361" max="4361" width="14.5703125" style="111" customWidth="1"/>
    <col min="4362" max="4608" width="9.140625" style="111"/>
    <col min="4609" max="4609" width="4.42578125" style="111" customWidth="1"/>
    <col min="4610" max="4610" width="14.140625" style="111" customWidth="1"/>
    <col min="4611" max="4611" width="47.5703125" style="111" customWidth="1"/>
    <col min="4612" max="4612" width="5.5703125" style="111" customWidth="1"/>
    <col min="4613" max="4613" width="10" style="111" customWidth="1"/>
    <col min="4614" max="4614" width="11.28515625" style="111" customWidth="1"/>
    <col min="4615" max="4615" width="16.140625" style="111" customWidth="1"/>
    <col min="4616" max="4616" width="13.140625" style="111" customWidth="1"/>
    <col min="4617" max="4617" width="14.5703125" style="111" customWidth="1"/>
    <col min="4618" max="4864" width="9.140625" style="111"/>
    <col min="4865" max="4865" width="4.42578125" style="111" customWidth="1"/>
    <col min="4866" max="4866" width="14.140625" style="111" customWidth="1"/>
    <col min="4867" max="4867" width="47.5703125" style="111" customWidth="1"/>
    <col min="4868" max="4868" width="5.5703125" style="111" customWidth="1"/>
    <col min="4869" max="4869" width="10" style="111" customWidth="1"/>
    <col min="4870" max="4870" width="11.28515625" style="111" customWidth="1"/>
    <col min="4871" max="4871" width="16.140625" style="111" customWidth="1"/>
    <col min="4872" max="4872" width="13.140625" style="111" customWidth="1"/>
    <col min="4873" max="4873" width="14.5703125" style="111" customWidth="1"/>
    <col min="4874" max="5120" width="9.140625" style="111"/>
    <col min="5121" max="5121" width="4.42578125" style="111" customWidth="1"/>
    <col min="5122" max="5122" width="14.140625" style="111" customWidth="1"/>
    <col min="5123" max="5123" width="47.5703125" style="111" customWidth="1"/>
    <col min="5124" max="5124" width="5.5703125" style="111" customWidth="1"/>
    <col min="5125" max="5125" width="10" style="111" customWidth="1"/>
    <col min="5126" max="5126" width="11.28515625" style="111" customWidth="1"/>
    <col min="5127" max="5127" width="16.140625" style="111" customWidth="1"/>
    <col min="5128" max="5128" width="13.140625" style="111" customWidth="1"/>
    <col min="5129" max="5129" width="14.5703125" style="111" customWidth="1"/>
    <col min="5130" max="5376" width="9.140625" style="111"/>
    <col min="5377" max="5377" width="4.42578125" style="111" customWidth="1"/>
    <col min="5378" max="5378" width="14.140625" style="111" customWidth="1"/>
    <col min="5379" max="5379" width="47.5703125" style="111" customWidth="1"/>
    <col min="5380" max="5380" width="5.5703125" style="111" customWidth="1"/>
    <col min="5381" max="5381" width="10" style="111" customWidth="1"/>
    <col min="5382" max="5382" width="11.28515625" style="111" customWidth="1"/>
    <col min="5383" max="5383" width="16.140625" style="111" customWidth="1"/>
    <col min="5384" max="5384" width="13.140625" style="111" customWidth="1"/>
    <col min="5385" max="5385" width="14.5703125" style="111" customWidth="1"/>
    <col min="5386" max="5632" width="9.140625" style="111"/>
    <col min="5633" max="5633" width="4.42578125" style="111" customWidth="1"/>
    <col min="5634" max="5634" width="14.140625" style="111" customWidth="1"/>
    <col min="5635" max="5635" width="47.5703125" style="111" customWidth="1"/>
    <col min="5636" max="5636" width="5.5703125" style="111" customWidth="1"/>
    <col min="5637" max="5637" width="10" style="111" customWidth="1"/>
    <col min="5638" max="5638" width="11.28515625" style="111" customWidth="1"/>
    <col min="5639" max="5639" width="16.140625" style="111" customWidth="1"/>
    <col min="5640" max="5640" width="13.140625" style="111" customWidth="1"/>
    <col min="5641" max="5641" width="14.5703125" style="111" customWidth="1"/>
    <col min="5642" max="5888" width="9.140625" style="111"/>
    <col min="5889" max="5889" width="4.42578125" style="111" customWidth="1"/>
    <col min="5890" max="5890" width="14.140625" style="111" customWidth="1"/>
    <col min="5891" max="5891" width="47.5703125" style="111" customWidth="1"/>
    <col min="5892" max="5892" width="5.5703125" style="111" customWidth="1"/>
    <col min="5893" max="5893" width="10" style="111" customWidth="1"/>
    <col min="5894" max="5894" width="11.28515625" style="111" customWidth="1"/>
    <col min="5895" max="5895" width="16.140625" style="111" customWidth="1"/>
    <col min="5896" max="5896" width="13.140625" style="111" customWidth="1"/>
    <col min="5897" max="5897" width="14.5703125" style="111" customWidth="1"/>
    <col min="5898" max="6144" width="9.140625" style="111"/>
    <col min="6145" max="6145" width="4.42578125" style="111" customWidth="1"/>
    <col min="6146" max="6146" width="14.140625" style="111" customWidth="1"/>
    <col min="6147" max="6147" width="47.5703125" style="111" customWidth="1"/>
    <col min="6148" max="6148" width="5.5703125" style="111" customWidth="1"/>
    <col min="6149" max="6149" width="10" style="111" customWidth="1"/>
    <col min="6150" max="6150" width="11.28515625" style="111" customWidth="1"/>
    <col min="6151" max="6151" width="16.140625" style="111" customWidth="1"/>
    <col min="6152" max="6152" width="13.140625" style="111" customWidth="1"/>
    <col min="6153" max="6153" width="14.5703125" style="111" customWidth="1"/>
    <col min="6154" max="6400" width="9.140625" style="111"/>
    <col min="6401" max="6401" width="4.42578125" style="111" customWidth="1"/>
    <col min="6402" max="6402" width="14.140625" style="111" customWidth="1"/>
    <col min="6403" max="6403" width="47.5703125" style="111" customWidth="1"/>
    <col min="6404" max="6404" width="5.5703125" style="111" customWidth="1"/>
    <col min="6405" max="6405" width="10" style="111" customWidth="1"/>
    <col min="6406" max="6406" width="11.28515625" style="111" customWidth="1"/>
    <col min="6407" max="6407" width="16.140625" style="111" customWidth="1"/>
    <col min="6408" max="6408" width="13.140625" style="111" customWidth="1"/>
    <col min="6409" max="6409" width="14.5703125" style="111" customWidth="1"/>
    <col min="6410" max="6656" width="9.140625" style="111"/>
    <col min="6657" max="6657" width="4.42578125" style="111" customWidth="1"/>
    <col min="6658" max="6658" width="14.140625" style="111" customWidth="1"/>
    <col min="6659" max="6659" width="47.5703125" style="111" customWidth="1"/>
    <col min="6660" max="6660" width="5.5703125" style="111" customWidth="1"/>
    <col min="6661" max="6661" width="10" style="111" customWidth="1"/>
    <col min="6662" max="6662" width="11.28515625" style="111" customWidth="1"/>
    <col min="6663" max="6663" width="16.140625" style="111" customWidth="1"/>
    <col min="6664" max="6664" width="13.140625" style="111" customWidth="1"/>
    <col min="6665" max="6665" width="14.5703125" style="111" customWidth="1"/>
    <col min="6666" max="6912" width="9.140625" style="111"/>
    <col min="6913" max="6913" width="4.42578125" style="111" customWidth="1"/>
    <col min="6914" max="6914" width="14.140625" style="111" customWidth="1"/>
    <col min="6915" max="6915" width="47.5703125" style="111" customWidth="1"/>
    <col min="6916" max="6916" width="5.5703125" style="111" customWidth="1"/>
    <col min="6917" max="6917" width="10" style="111" customWidth="1"/>
    <col min="6918" max="6918" width="11.28515625" style="111" customWidth="1"/>
    <col min="6919" max="6919" width="16.140625" style="111" customWidth="1"/>
    <col min="6920" max="6920" width="13.140625" style="111" customWidth="1"/>
    <col min="6921" max="6921" width="14.5703125" style="111" customWidth="1"/>
    <col min="6922" max="7168" width="9.140625" style="111"/>
    <col min="7169" max="7169" width="4.42578125" style="111" customWidth="1"/>
    <col min="7170" max="7170" width="14.140625" style="111" customWidth="1"/>
    <col min="7171" max="7171" width="47.5703125" style="111" customWidth="1"/>
    <col min="7172" max="7172" width="5.5703125" style="111" customWidth="1"/>
    <col min="7173" max="7173" width="10" style="111" customWidth="1"/>
    <col min="7174" max="7174" width="11.28515625" style="111" customWidth="1"/>
    <col min="7175" max="7175" width="16.140625" style="111" customWidth="1"/>
    <col min="7176" max="7176" width="13.140625" style="111" customWidth="1"/>
    <col min="7177" max="7177" width="14.5703125" style="111" customWidth="1"/>
    <col min="7178" max="7424" width="9.140625" style="111"/>
    <col min="7425" max="7425" width="4.42578125" style="111" customWidth="1"/>
    <col min="7426" max="7426" width="14.140625" style="111" customWidth="1"/>
    <col min="7427" max="7427" width="47.5703125" style="111" customWidth="1"/>
    <col min="7428" max="7428" width="5.5703125" style="111" customWidth="1"/>
    <col min="7429" max="7429" width="10" style="111" customWidth="1"/>
    <col min="7430" max="7430" width="11.28515625" style="111" customWidth="1"/>
    <col min="7431" max="7431" width="16.140625" style="111" customWidth="1"/>
    <col min="7432" max="7432" width="13.140625" style="111" customWidth="1"/>
    <col min="7433" max="7433" width="14.5703125" style="111" customWidth="1"/>
    <col min="7434" max="7680" width="9.140625" style="111"/>
    <col min="7681" max="7681" width="4.42578125" style="111" customWidth="1"/>
    <col min="7682" max="7682" width="14.140625" style="111" customWidth="1"/>
    <col min="7683" max="7683" width="47.5703125" style="111" customWidth="1"/>
    <col min="7684" max="7684" width="5.5703125" style="111" customWidth="1"/>
    <col min="7685" max="7685" width="10" style="111" customWidth="1"/>
    <col min="7686" max="7686" width="11.28515625" style="111" customWidth="1"/>
    <col min="7687" max="7687" width="16.140625" style="111" customWidth="1"/>
    <col min="7688" max="7688" width="13.140625" style="111" customWidth="1"/>
    <col min="7689" max="7689" width="14.5703125" style="111" customWidth="1"/>
    <col min="7690" max="7936" width="9.140625" style="111"/>
    <col min="7937" max="7937" width="4.42578125" style="111" customWidth="1"/>
    <col min="7938" max="7938" width="14.140625" style="111" customWidth="1"/>
    <col min="7939" max="7939" width="47.5703125" style="111" customWidth="1"/>
    <col min="7940" max="7940" width="5.5703125" style="111" customWidth="1"/>
    <col min="7941" max="7941" width="10" style="111" customWidth="1"/>
    <col min="7942" max="7942" width="11.28515625" style="111" customWidth="1"/>
    <col min="7943" max="7943" width="16.140625" style="111" customWidth="1"/>
    <col min="7944" max="7944" width="13.140625" style="111" customWidth="1"/>
    <col min="7945" max="7945" width="14.5703125" style="111" customWidth="1"/>
    <col min="7946" max="8192" width="9.140625" style="111"/>
    <col min="8193" max="8193" width="4.42578125" style="111" customWidth="1"/>
    <col min="8194" max="8194" width="14.140625" style="111" customWidth="1"/>
    <col min="8195" max="8195" width="47.5703125" style="111" customWidth="1"/>
    <col min="8196" max="8196" width="5.5703125" style="111" customWidth="1"/>
    <col min="8197" max="8197" width="10" style="111" customWidth="1"/>
    <col min="8198" max="8198" width="11.28515625" style="111" customWidth="1"/>
    <col min="8199" max="8199" width="16.140625" style="111" customWidth="1"/>
    <col min="8200" max="8200" width="13.140625" style="111" customWidth="1"/>
    <col min="8201" max="8201" width="14.5703125" style="111" customWidth="1"/>
    <col min="8202" max="8448" width="9.140625" style="111"/>
    <col min="8449" max="8449" width="4.42578125" style="111" customWidth="1"/>
    <col min="8450" max="8450" width="14.140625" style="111" customWidth="1"/>
    <col min="8451" max="8451" width="47.5703125" style="111" customWidth="1"/>
    <col min="8452" max="8452" width="5.5703125" style="111" customWidth="1"/>
    <col min="8453" max="8453" width="10" style="111" customWidth="1"/>
    <col min="8454" max="8454" width="11.28515625" style="111" customWidth="1"/>
    <col min="8455" max="8455" width="16.140625" style="111" customWidth="1"/>
    <col min="8456" max="8456" width="13.140625" style="111" customWidth="1"/>
    <col min="8457" max="8457" width="14.5703125" style="111" customWidth="1"/>
    <col min="8458" max="8704" width="9.140625" style="111"/>
    <col min="8705" max="8705" width="4.42578125" style="111" customWidth="1"/>
    <col min="8706" max="8706" width="14.140625" style="111" customWidth="1"/>
    <col min="8707" max="8707" width="47.5703125" style="111" customWidth="1"/>
    <col min="8708" max="8708" width="5.5703125" style="111" customWidth="1"/>
    <col min="8709" max="8709" width="10" style="111" customWidth="1"/>
    <col min="8710" max="8710" width="11.28515625" style="111" customWidth="1"/>
    <col min="8711" max="8711" width="16.140625" style="111" customWidth="1"/>
    <col min="8712" max="8712" width="13.140625" style="111" customWidth="1"/>
    <col min="8713" max="8713" width="14.5703125" style="111" customWidth="1"/>
    <col min="8714" max="8960" width="9.140625" style="111"/>
    <col min="8961" max="8961" width="4.42578125" style="111" customWidth="1"/>
    <col min="8962" max="8962" width="14.140625" style="111" customWidth="1"/>
    <col min="8963" max="8963" width="47.5703125" style="111" customWidth="1"/>
    <col min="8964" max="8964" width="5.5703125" style="111" customWidth="1"/>
    <col min="8965" max="8965" width="10" style="111" customWidth="1"/>
    <col min="8966" max="8966" width="11.28515625" style="111" customWidth="1"/>
    <col min="8967" max="8967" width="16.140625" style="111" customWidth="1"/>
    <col min="8968" max="8968" width="13.140625" style="111" customWidth="1"/>
    <col min="8969" max="8969" width="14.5703125" style="111" customWidth="1"/>
    <col min="8970" max="9216" width="9.140625" style="111"/>
    <col min="9217" max="9217" width="4.42578125" style="111" customWidth="1"/>
    <col min="9218" max="9218" width="14.140625" style="111" customWidth="1"/>
    <col min="9219" max="9219" width="47.5703125" style="111" customWidth="1"/>
    <col min="9220" max="9220" width="5.5703125" style="111" customWidth="1"/>
    <col min="9221" max="9221" width="10" style="111" customWidth="1"/>
    <col min="9222" max="9222" width="11.28515625" style="111" customWidth="1"/>
    <col min="9223" max="9223" width="16.140625" style="111" customWidth="1"/>
    <col min="9224" max="9224" width="13.140625" style="111" customWidth="1"/>
    <col min="9225" max="9225" width="14.5703125" style="111" customWidth="1"/>
    <col min="9226" max="9472" width="9.140625" style="111"/>
    <col min="9473" max="9473" width="4.42578125" style="111" customWidth="1"/>
    <col min="9474" max="9474" width="14.140625" style="111" customWidth="1"/>
    <col min="9475" max="9475" width="47.5703125" style="111" customWidth="1"/>
    <col min="9476" max="9476" width="5.5703125" style="111" customWidth="1"/>
    <col min="9477" max="9477" width="10" style="111" customWidth="1"/>
    <col min="9478" max="9478" width="11.28515625" style="111" customWidth="1"/>
    <col min="9479" max="9479" width="16.140625" style="111" customWidth="1"/>
    <col min="9480" max="9480" width="13.140625" style="111" customWidth="1"/>
    <col min="9481" max="9481" width="14.5703125" style="111" customWidth="1"/>
    <col min="9482" max="9728" width="9.140625" style="111"/>
    <col min="9729" max="9729" width="4.42578125" style="111" customWidth="1"/>
    <col min="9730" max="9730" width="14.140625" style="111" customWidth="1"/>
    <col min="9731" max="9731" width="47.5703125" style="111" customWidth="1"/>
    <col min="9732" max="9732" width="5.5703125" style="111" customWidth="1"/>
    <col min="9733" max="9733" width="10" style="111" customWidth="1"/>
    <col min="9734" max="9734" width="11.28515625" style="111" customWidth="1"/>
    <col min="9735" max="9735" width="16.140625" style="111" customWidth="1"/>
    <col min="9736" max="9736" width="13.140625" style="111" customWidth="1"/>
    <col min="9737" max="9737" width="14.5703125" style="111" customWidth="1"/>
    <col min="9738" max="9984" width="9.140625" style="111"/>
    <col min="9985" max="9985" width="4.42578125" style="111" customWidth="1"/>
    <col min="9986" max="9986" width="14.140625" style="111" customWidth="1"/>
    <col min="9987" max="9987" width="47.5703125" style="111" customWidth="1"/>
    <col min="9988" max="9988" width="5.5703125" style="111" customWidth="1"/>
    <col min="9989" max="9989" width="10" style="111" customWidth="1"/>
    <col min="9990" max="9990" width="11.28515625" style="111" customWidth="1"/>
    <col min="9991" max="9991" width="16.140625" style="111" customWidth="1"/>
    <col min="9992" max="9992" width="13.140625" style="111" customWidth="1"/>
    <col min="9993" max="9993" width="14.5703125" style="111" customWidth="1"/>
    <col min="9994" max="10240" width="9.140625" style="111"/>
    <col min="10241" max="10241" width="4.42578125" style="111" customWidth="1"/>
    <col min="10242" max="10242" width="14.140625" style="111" customWidth="1"/>
    <col min="10243" max="10243" width="47.5703125" style="111" customWidth="1"/>
    <col min="10244" max="10244" width="5.5703125" style="111" customWidth="1"/>
    <col min="10245" max="10245" width="10" style="111" customWidth="1"/>
    <col min="10246" max="10246" width="11.28515625" style="111" customWidth="1"/>
    <col min="10247" max="10247" width="16.140625" style="111" customWidth="1"/>
    <col min="10248" max="10248" width="13.140625" style="111" customWidth="1"/>
    <col min="10249" max="10249" width="14.5703125" style="111" customWidth="1"/>
    <col min="10250" max="10496" width="9.140625" style="111"/>
    <col min="10497" max="10497" width="4.42578125" style="111" customWidth="1"/>
    <col min="10498" max="10498" width="14.140625" style="111" customWidth="1"/>
    <col min="10499" max="10499" width="47.5703125" style="111" customWidth="1"/>
    <col min="10500" max="10500" width="5.5703125" style="111" customWidth="1"/>
    <col min="10501" max="10501" width="10" style="111" customWidth="1"/>
    <col min="10502" max="10502" width="11.28515625" style="111" customWidth="1"/>
    <col min="10503" max="10503" width="16.140625" style="111" customWidth="1"/>
    <col min="10504" max="10504" width="13.140625" style="111" customWidth="1"/>
    <col min="10505" max="10505" width="14.5703125" style="111" customWidth="1"/>
    <col min="10506" max="10752" width="9.140625" style="111"/>
    <col min="10753" max="10753" width="4.42578125" style="111" customWidth="1"/>
    <col min="10754" max="10754" width="14.140625" style="111" customWidth="1"/>
    <col min="10755" max="10755" width="47.5703125" style="111" customWidth="1"/>
    <col min="10756" max="10756" width="5.5703125" style="111" customWidth="1"/>
    <col min="10757" max="10757" width="10" style="111" customWidth="1"/>
    <col min="10758" max="10758" width="11.28515625" style="111" customWidth="1"/>
    <col min="10759" max="10759" width="16.140625" style="111" customWidth="1"/>
    <col min="10760" max="10760" width="13.140625" style="111" customWidth="1"/>
    <col min="10761" max="10761" width="14.5703125" style="111" customWidth="1"/>
    <col min="10762" max="11008" width="9.140625" style="111"/>
    <col min="11009" max="11009" width="4.42578125" style="111" customWidth="1"/>
    <col min="11010" max="11010" width="14.140625" style="111" customWidth="1"/>
    <col min="11011" max="11011" width="47.5703125" style="111" customWidth="1"/>
    <col min="11012" max="11012" width="5.5703125" style="111" customWidth="1"/>
    <col min="11013" max="11013" width="10" style="111" customWidth="1"/>
    <col min="11014" max="11014" width="11.28515625" style="111" customWidth="1"/>
    <col min="11015" max="11015" width="16.140625" style="111" customWidth="1"/>
    <col min="11016" max="11016" width="13.140625" style="111" customWidth="1"/>
    <col min="11017" max="11017" width="14.5703125" style="111" customWidth="1"/>
    <col min="11018" max="11264" width="9.140625" style="111"/>
    <col min="11265" max="11265" width="4.42578125" style="111" customWidth="1"/>
    <col min="11266" max="11266" width="14.140625" style="111" customWidth="1"/>
    <col min="11267" max="11267" width="47.5703125" style="111" customWidth="1"/>
    <col min="11268" max="11268" width="5.5703125" style="111" customWidth="1"/>
    <col min="11269" max="11269" width="10" style="111" customWidth="1"/>
    <col min="11270" max="11270" width="11.28515625" style="111" customWidth="1"/>
    <col min="11271" max="11271" width="16.140625" style="111" customWidth="1"/>
    <col min="11272" max="11272" width="13.140625" style="111" customWidth="1"/>
    <col min="11273" max="11273" width="14.5703125" style="111" customWidth="1"/>
    <col min="11274" max="11520" width="9.140625" style="111"/>
    <col min="11521" max="11521" width="4.42578125" style="111" customWidth="1"/>
    <col min="11522" max="11522" width="14.140625" style="111" customWidth="1"/>
    <col min="11523" max="11523" width="47.5703125" style="111" customWidth="1"/>
    <col min="11524" max="11524" width="5.5703125" style="111" customWidth="1"/>
    <col min="11525" max="11525" width="10" style="111" customWidth="1"/>
    <col min="11526" max="11526" width="11.28515625" style="111" customWidth="1"/>
    <col min="11527" max="11527" width="16.140625" style="111" customWidth="1"/>
    <col min="11528" max="11528" width="13.140625" style="111" customWidth="1"/>
    <col min="11529" max="11529" width="14.5703125" style="111" customWidth="1"/>
    <col min="11530" max="11776" width="9.140625" style="111"/>
    <col min="11777" max="11777" width="4.42578125" style="111" customWidth="1"/>
    <col min="11778" max="11778" width="14.140625" style="111" customWidth="1"/>
    <col min="11779" max="11779" width="47.5703125" style="111" customWidth="1"/>
    <col min="11780" max="11780" width="5.5703125" style="111" customWidth="1"/>
    <col min="11781" max="11781" width="10" style="111" customWidth="1"/>
    <col min="11782" max="11782" width="11.28515625" style="111" customWidth="1"/>
    <col min="11783" max="11783" width="16.140625" style="111" customWidth="1"/>
    <col min="11784" max="11784" width="13.140625" style="111" customWidth="1"/>
    <col min="11785" max="11785" width="14.5703125" style="111" customWidth="1"/>
    <col min="11786" max="12032" width="9.140625" style="111"/>
    <col min="12033" max="12033" width="4.42578125" style="111" customWidth="1"/>
    <col min="12034" max="12034" width="14.140625" style="111" customWidth="1"/>
    <col min="12035" max="12035" width="47.5703125" style="111" customWidth="1"/>
    <col min="12036" max="12036" width="5.5703125" style="111" customWidth="1"/>
    <col min="12037" max="12037" width="10" style="111" customWidth="1"/>
    <col min="12038" max="12038" width="11.28515625" style="111" customWidth="1"/>
    <col min="12039" max="12039" width="16.140625" style="111" customWidth="1"/>
    <col min="12040" max="12040" width="13.140625" style="111" customWidth="1"/>
    <col min="12041" max="12041" width="14.5703125" style="111" customWidth="1"/>
    <col min="12042" max="12288" width="9.140625" style="111"/>
    <col min="12289" max="12289" width="4.42578125" style="111" customWidth="1"/>
    <col min="12290" max="12290" width="14.140625" style="111" customWidth="1"/>
    <col min="12291" max="12291" width="47.5703125" style="111" customWidth="1"/>
    <col min="12292" max="12292" width="5.5703125" style="111" customWidth="1"/>
    <col min="12293" max="12293" width="10" style="111" customWidth="1"/>
    <col min="12294" max="12294" width="11.28515625" style="111" customWidth="1"/>
    <col min="12295" max="12295" width="16.140625" style="111" customWidth="1"/>
    <col min="12296" max="12296" width="13.140625" style="111" customWidth="1"/>
    <col min="12297" max="12297" width="14.5703125" style="111" customWidth="1"/>
    <col min="12298" max="12544" width="9.140625" style="111"/>
    <col min="12545" max="12545" width="4.42578125" style="111" customWidth="1"/>
    <col min="12546" max="12546" width="14.140625" style="111" customWidth="1"/>
    <col min="12547" max="12547" width="47.5703125" style="111" customWidth="1"/>
    <col min="12548" max="12548" width="5.5703125" style="111" customWidth="1"/>
    <col min="12549" max="12549" width="10" style="111" customWidth="1"/>
    <col min="12550" max="12550" width="11.28515625" style="111" customWidth="1"/>
    <col min="12551" max="12551" width="16.140625" style="111" customWidth="1"/>
    <col min="12552" max="12552" width="13.140625" style="111" customWidth="1"/>
    <col min="12553" max="12553" width="14.5703125" style="111" customWidth="1"/>
    <col min="12554" max="12800" width="9.140625" style="111"/>
    <col min="12801" max="12801" width="4.42578125" style="111" customWidth="1"/>
    <col min="12802" max="12802" width="14.140625" style="111" customWidth="1"/>
    <col min="12803" max="12803" width="47.5703125" style="111" customWidth="1"/>
    <col min="12804" max="12804" width="5.5703125" style="111" customWidth="1"/>
    <col min="12805" max="12805" width="10" style="111" customWidth="1"/>
    <col min="12806" max="12806" width="11.28515625" style="111" customWidth="1"/>
    <col min="12807" max="12807" width="16.140625" style="111" customWidth="1"/>
    <col min="12808" max="12808" width="13.140625" style="111" customWidth="1"/>
    <col min="12809" max="12809" width="14.5703125" style="111" customWidth="1"/>
    <col min="12810" max="13056" width="9.140625" style="111"/>
    <col min="13057" max="13057" width="4.42578125" style="111" customWidth="1"/>
    <col min="13058" max="13058" width="14.140625" style="111" customWidth="1"/>
    <col min="13059" max="13059" width="47.5703125" style="111" customWidth="1"/>
    <col min="13060" max="13060" width="5.5703125" style="111" customWidth="1"/>
    <col min="13061" max="13061" width="10" style="111" customWidth="1"/>
    <col min="13062" max="13062" width="11.28515625" style="111" customWidth="1"/>
    <col min="13063" max="13063" width="16.140625" style="111" customWidth="1"/>
    <col min="13064" max="13064" width="13.140625" style="111" customWidth="1"/>
    <col min="13065" max="13065" width="14.5703125" style="111" customWidth="1"/>
    <col min="13066" max="13312" width="9.140625" style="111"/>
    <col min="13313" max="13313" width="4.42578125" style="111" customWidth="1"/>
    <col min="13314" max="13314" width="14.140625" style="111" customWidth="1"/>
    <col min="13315" max="13315" width="47.5703125" style="111" customWidth="1"/>
    <col min="13316" max="13316" width="5.5703125" style="111" customWidth="1"/>
    <col min="13317" max="13317" width="10" style="111" customWidth="1"/>
    <col min="13318" max="13318" width="11.28515625" style="111" customWidth="1"/>
    <col min="13319" max="13319" width="16.140625" style="111" customWidth="1"/>
    <col min="13320" max="13320" width="13.140625" style="111" customWidth="1"/>
    <col min="13321" max="13321" width="14.5703125" style="111" customWidth="1"/>
    <col min="13322" max="13568" width="9.140625" style="111"/>
    <col min="13569" max="13569" width="4.42578125" style="111" customWidth="1"/>
    <col min="13570" max="13570" width="14.140625" style="111" customWidth="1"/>
    <col min="13571" max="13571" width="47.5703125" style="111" customWidth="1"/>
    <col min="13572" max="13572" width="5.5703125" style="111" customWidth="1"/>
    <col min="13573" max="13573" width="10" style="111" customWidth="1"/>
    <col min="13574" max="13574" width="11.28515625" style="111" customWidth="1"/>
    <col min="13575" max="13575" width="16.140625" style="111" customWidth="1"/>
    <col min="13576" max="13576" width="13.140625" style="111" customWidth="1"/>
    <col min="13577" max="13577" width="14.5703125" style="111" customWidth="1"/>
    <col min="13578" max="13824" width="9.140625" style="111"/>
    <col min="13825" max="13825" width="4.42578125" style="111" customWidth="1"/>
    <col min="13826" max="13826" width="14.140625" style="111" customWidth="1"/>
    <col min="13827" max="13827" width="47.5703125" style="111" customWidth="1"/>
    <col min="13828" max="13828" width="5.5703125" style="111" customWidth="1"/>
    <col min="13829" max="13829" width="10" style="111" customWidth="1"/>
    <col min="13830" max="13830" width="11.28515625" style="111" customWidth="1"/>
    <col min="13831" max="13831" width="16.140625" style="111" customWidth="1"/>
    <col min="13832" max="13832" width="13.140625" style="111" customWidth="1"/>
    <col min="13833" max="13833" width="14.5703125" style="111" customWidth="1"/>
    <col min="13834" max="14080" width="9.140625" style="111"/>
    <col min="14081" max="14081" width="4.42578125" style="111" customWidth="1"/>
    <col min="14082" max="14082" width="14.140625" style="111" customWidth="1"/>
    <col min="14083" max="14083" width="47.5703125" style="111" customWidth="1"/>
    <col min="14084" max="14084" width="5.5703125" style="111" customWidth="1"/>
    <col min="14085" max="14085" width="10" style="111" customWidth="1"/>
    <col min="14086" max="14086" width="11.28515625" style="111" customWidth="1"/>
    <col min="14087" max="14087" width="16.140625" style="111" customWidth="1"/>
    <col min="14088" max="14088" width="13.140625" style="111" customWidth="1"/>
    <col min="14089" max="14089" width="14.5703125" style="111" customWidth="1"/>
    <col min="14090" max="14336" width="9.140625" style="111"/>
    <col min="14337" max="14337" width="4.42578125" style="111" customWidth="1"/>
    <col min="14338" max="14338" width="14.140625" style="111" customWidth="1"/>
    <col min="14339" max="14339" width="47.5703125" style="111" customWidth="1"/>
    <col min="14340" max="14340" width="5.5703125" style="111" customWidth="1"/>
    <col min="14341" max="14341" width="10" style="111" customWidth="1"/>
    <col min="14342" max="14342" width="11.28515625" style="111" customWidth="1"/>
    <col min="14343" max="14343" width="16.140625" style="111" customWidth="1"/>
    <col min="14344" max="14344" width="13.140625" style="111" customWidth="1"/>
    <col min="14345" max="14345" width="14.5703125" style="111" customWidth="1"/>
    <col min="14346" max="14592" width="9.140625" style="111"/>
    <col min="14593" max="14593" width="4.42578125" style="111" customWidth="1"/>
    <col min="14594" max="14594" width="14.140625" style="111" customWidth="1"/>
    <col min="14595" max="14595" width="47.5703125" style="111" customWidth="1"/>
    <col min="14596" max="14596" width="5.5703125" style="111" customWidth="1"/>
    <col min="14597" max="14597" width="10" style="111" customWidth="1"/>
    <col min="14598" max="14598" width="11.28515625" style="111" customWidth="1"/>
    <col min="14599" max="14599" width="16.140625" style="111" customWidth="1"/>
    <col min="14600" max="14600" width="13.140625" style="111" customWidth="1"/>
    <col min="14601" max="14601" width="14.5703125" style="111" customWidth="1"/>
    <col min="14602" max="14848" width="9.140625" style="111"/>
    <col min="14849" max="14849" width="4.42578125" style="111" customWidth="1"/>
    <col min="14850" max="14850" width="14.140625" style="111" customWidth="1"/>
    <col min="14851" max="14851" width="47.5703125" style="111" customWidth="1"/>
    <col min="14852" max="14852" width="5.5703125" style="111" customWidth="1"/>
    <col min="14853" max="14853" width="10" style="111" customWidth="1"/>
    <col min="14854" max="14854" width="11.28515625" style="111" customWidth="1"/>
    <col min="14855" max="14855" width="16.140625" style="111" customWidth="1"/>
    <col min="14856" max="14856" width="13.140625" style="111" customWidth="1"/>
    <col min="14857" max="14857" width="14.5703125" style="111" customWidth="1"/>
    <col min="14858" max="15104" width="9.140625" style="111"/>
    <col min="15105" max="15105" width="4.42578125" style="111" customWidth="1"/>
    <col min="15106" max="15106" width="14.140625" style="111" customWidth="1"/>
    <col min="15107" max="15107" width="47.5703125" style="111" customWidth="1"/>
    <col min="15108" max="15108" width="5.5703125" style="111" customWidth="1"/>
    <col min="15109" max="15109" width="10" style="111" customWidth="1"/>
    <col min="15110" max="15110" width="11.28515625" style="111" customWidth="1"/>
    <col min="15111" max="15111" width="16.140625" style="111" customWidth="1"/>
    <col min="15112" max="15112" width="13.140625" style="111" customWidth="1"/>
    <col min="15113" max="15113" width="14.5703125" style="111" customWidth="1"/>
    <col min="15114" max="15360" width="9.140625" style="111"/>
    <col min="15361" max="15361" width="4.42578125" style="111" customWidth="1"/>
    <col min="15362" max="15362" width="14.140625" style="111" customWidth="1"/>
    <col min="15363" max="15363" width="47.5703125" style="111" customWidth="1"/>
    <col min="15364" max="15364" width="5.5703125" style="111" customWidth="1"/>
    <col min="15365" max="15365" width="10" style="111" customWidth="1"/>
    <col min="15366" max="15366" width="11.28515625" style="111" customWidth="1"/>
    <col min="15367" max="15367" width="16.140625" style="111" customWidth="1"/>
    <col min="15368" max="15368" width="13.140625" style="111" customWidth="1"/>
    <col min="15369" max="15369" width="14.5703125" style="111" customWidth="1"/>
    <col min="15370" max="15616" width="9.140625" style="111"/>
    <col min="15617" max="15617" width="4.42578125" style="111" customWidth="1"/>
    <col min="15618" max="15618" width="14.140625" style="111" customWidth="1"/>
    <col min="15619" max="15619" width="47.5703125" style="111" customWidth="1"/>
    <col min="15620" max="15620" width="5.5703125" style="111" customWidth="1"/>
    <col min="15621" max="15621" width="10" style="111" customWidth="1"/>
    <col min="15622" max="15622" width="11.28515625" style="111" customWidth="1"/>
    <col min="15623" max="15623" width="16.140625" style="111" customWidth="1"/>
    <col min="15624" max="15624" width="13.140625" style="111" customWidth="1"/>
    <col min="15625" max="15625" width="14.5703125" style="111" customWidth="1"/>
    <col min="15626" max="15872" width="9.140625" style="111"/>
    <col min="15873" max="15873" width="4.42578125" style="111" customWidth="1"/>
    <col min="15874" max="15874" width="14.140625" style="111" customWidth="1"/>
    <col min="15875" max="15875" width="47.5703125" style="111" customWidth="1"/>
    <col min="15876" max="15876" width="5.5703125" style="111" customWidth="1"/>
    <col min="15877" max="15877" width="10" style="111" customWidth="1"/>
    <col min="15878" max="15878" width="11.28515625" style="111" customWidth="1"/>
    <col min="15879" max="15879" width="16.140625" style="111" customWidth="1"/>
    <col min="15880" max="15880" width="13.140625" style="111" customWidth="1"/>
    <col min="15881" max="15881" width="14.5703125" style="111" customWidth="1"/>
    <col min="15882" max="16128" width="9.140625" style="111"/>
    <col min="16129" max="16129" width="4.42578125" style="111" customWidth="1"/>
    <col min="16130" max="16130" width="14.140625" style="111" customWidth="1"/>
    <col min="16131" max="16131" width="47.5703125" style="111" customWidth="1"/>
    <col min="16132" max="16132" width="5.5703125" style="111" customWidth="1"/>
    <col min="16133" max="16133" width="10" style="111" customWidth="1"/>
    <col min="16134" max="16134" width="11.28515625" style="111" customWidth="1"/>
    <col min="16135" max="16135" width="16.140625" style="111" customWidth="1"/>
    <col min="16136" max="16136" width="13.140625" style="111" customWidth="1"/>
    <col min="16137" max="16137" width="14.5703125" style="111" customWidth="1"/>
    <col min="16138" max="16384" width="9.140625" style="111"/>
  </cols>
  <sheetData>
    <row r="1" spans="1:57" ht="15.75" x14ac:dyDescent="0.25">
      <c r="A1" s="170" t="s">
        <v>57</v>
      </c>
      <c r="B1" s="170"/>
      <c r="C1" s="170"/>
      <c r="D1" s="170"/>
      <c r="E1" s="170"/>
      <c r="F1" s="170"/>
      <c r="G1" s="170"/>
      <c r="H1" s="170"/>
      <c r="I1" s="170"/>
    </row>
    <row r="2" spans="1:57" ht="13.5" thickBot="1" x14ac:dyDescent="0.25">
      <c r="B2" s="112"/>
      <c r="C2" s="113"/>
      <c r="D2" s="113"/>
      <c r="E2" s="114"/>
      <c r="F2" s="113"/>
      <c r="G2" s="113"/>
    </row>
    <row r="3" spans="1:57" ht="13.5" thickTop="1" x14ac:dyDescent="0.2">
      <c r="A3" s="162" t="s">
        <v>5</v>
      </c>
      <c r="B3" s="163"/>
      <c r="C3" s="63" t="str">
        <f>CONCATENATE(cislostavby," ",nazevstavby)</f>
        <v xml:space="preserve"> Obec Tři Dvory</v>
      </c>
      <c r="D3" s="64"/>
      <c r="E3" s="65"/>
      <c r="F3" s="64"/>
      <c r="G3" s="115"/>
      <c r="H3" s="116">
        <f>Rekapitulace!H1</f>
        <v>0</v>
      </c>
      <c r="I3" s="117"/>
    </row>
    <row r="4" spans="1:57" ht="13.5" thickBot="1" x14ac:dyDescent="0.25">
      <c r="A4" s="171" t="s">
        <v>1</v>
      </c>
      <c r="B4" s="165"/>
      <c r="C4" s="68" t="str">
        <f>CONCATENATE(cisloobjektu," ",nazevobjektu)</f>
        <v xml:space="preserve"> Tréninkové fotbalové hřiště</v>
      </c>
      <c r="D4" s="69"/>
      <c r="E4" s="70"/>
      <c r="F4" s="69"/>
      <c r="G4" s="166"/>
      <c r="H4" s="166"/>
      <c r="I4" s="167"/>
    </row>
    <row r="5" spans="1:57" ht="13.5" thickTop="1" x14ac:dyDescent="0.2">
      <c r="A5" s="118"/>
    </row>
    <row r="6" spans="1:57" x14ac:dyDescent="0.2">
      <c r="A6" s="120" t="s">
        <v>58</v>
      </c>
      <c r="B6" s="121" t="s">
        <v>59</v>
      </c>
      <c r="C6" s="121" t="s">
        <v>60</v>
      </c>
      <c r="D6" s="121" t="s">
        <v>61</v>
      </c>
      <c r="E6" s="121" t="s">
        <v>62</v>
      </c>
      <c r="F6" s="121" t="s">
        <v>63</v>
      </c>
      <c r="G6" s="122" t="s">
        <v>64</v>
      </c>
      <c r="H6" s="123" t="s">
        <v>65</v>
      </c>
      <c r="I6" s="123" t="s">
        <v>66</v>
      </c>
    </row>
    <row r="7" spans="1:57" x14ac:dyDescent="0.2">
      <c r="A7" s="124" t="s">
        <v>67</v>
      </c>
      <c r="B7" s="125" t="s">
        <v>68</v>
      </c>
      <c r="C7" s="126" t="s">
        <v>69</v>
      </c>
      <c r="D7" s="127"/>
      <c r="E7" s="128"/>
      <c r="F7" s="128"/>
      <c r="G7" s="129"/>
      <c r="H7" s="130"/>
      <c r="I7" s="130"/>
      <c r="O7" s="131">
        <v>1</v>
      </c>
    </row>
    <row r="8" spans="1:57" ht="25.5" x14ac:dyDescent="0.2">
      <c r="A8" s="132">
        <v>1</v>
      </c>
      <c r="B8" s="133" t="s">
        <v>73</v>
      </c>
      <c r="C8" s="134" t="s">
        <v>74</v>
      </c>
      <c r="D8" s="135" t="s">
        <v>75</v>
      </c>
      <c r="E8" s="136">
        <v>1071</v>
      </c>
      <c r="F8" s="136">
        <v>0</v>
      </c>
      <c r="G8" s="137">
        <f>E8*F8</f>
        <v>0</v>
      </c>
      <c r="H8" s="138">
        <v>0</v>
      </c>
      <c r="I8" s="138">
        <f>E8*H8</f>
        <v>0</v>
      </c>
      <c r="O8" s="131">
        <v>2</v>
      </c>
      <c r="AA8" s="111">
        <v>12</v>
      </c>
      <c r="AB8" s="111">
        <v>0</v>
      </c>
      <c r="AC8" s="111">
        <v>1</v>
      </c>
      <c r="AZ8" s="111">
        <v>1</v>
      </c>
      <c r="BA8" s="111">
        <f>IF(AZ8=1,G8,0)</f>
        <v>0</v>
      </c>
      <c r="BB8" s="111">
        <f>IF(AZ8=2,G8,0)</f>
        <v>0</v>
      </c>
      <c r="BC8" s="111">
        <f>IF(AZ8=3,G8,0)</f>
        <v>0</v>
      </c>
      <c r="BD8" s="111">
        <f>IF(AZ8=4,G8,0)</f>
        <v>0</v>
      </c>
      <c r="BE8" s="111">
        <f>IF(AZ8=5,G8,0)</f>
        <v>0</v>
      </c>
    </row>
    <row r="9" spans="1:57" x14ac:dyDescent="0.2">
      <c r="A9" s="132">
        <v>2</v>
      </c>
      <c r="B9" s="133" t="s">
        <v>76</v>
      </c>
      <c r="C9" s="134" t="s">
        <v>77</v>
      </c>
      <c r="D9" s="135" t="s">
        <v>75</v>
      </c>
      <c r="E9" s="136">
        <v>20</v>
      </c>
      <c r="F9" s="136">
        <v>0</v>
      </c>
      <c r="G9" s="137">
        <f>E9*F9</f>
        <v>0</v>
      </c>
      <c r="H9" s="138">
        <v>0</v>
      </c>
      <c r="I9" s="138">
        <f>E9*H9</f>
        <v>0</v>
      </c>
      <c r="O9" s="131">
        <v>2</v>
      </c>
      <c r="AA9" s="111">
        <v>12</v>
      </c>
      <c r="AB9" s="111">
        <v>0</v>
      </c>
      <c r="AC9" s="111">
        <v>2</v>
      </c>
      <c r="AZ9" s="111">
        <v>1</v>
      </c>
      <c r="BA9" s="111">
        <f>IF(AZ9=1,G9,0)</f>
        <v>0</v>
      </c>
      <c r="BB9" s="111">
        <f>IF(AZ9=2,G9,0)</f>
        <v>0</v>
      </c>
      <c r="BC9" s="111">
        <f>IF(AZ9=3,G9,0)</f>
        <v>0</v>
      </c>
      <c r="BD9" s="111">
        <f>IF(AZ9=4,G9,0)</f>
        <v>0</v>
      </c>
      <c r="BE9" s="111">
        <f>IF(AZ9=5,G9,0)</f>
        <v>0</v>
      </c>
    </row>
    <row r="10" spans="1:57" ht="25.5" x14ac:dyDescent="0.2">
      <c r="A10" s="132">
        <v>3</v>
      </c>
      <c r="B10" s="133" t="s">
        <v>78</v>
      </c>
      <c r="C10" s="134" t="s">
        <v>79</v>
      </c>
      <c r="D10" s="135" t="s">
        <v>80</v>
      </c>
      <c r="E10" s="136">
        <v>7</v>
      </c>
      <c r="F10" s="136">
        <v>0</v>
      </c>
      <c r="G10" s="137">
        <f>E10*F10</f>
        <v>0</v>
      </c>
      <c r="H10" s="138">
        <v>0</v>
      </c>
      <c r="I10" s="138">
        <f>E10*H10</f>
        <v>0</v>
      </c>
      <c r="O10" s="131">
        <v>2</v>
      </c>
      <c r="AA10" s="111">
        <v>12</v>
      </c>
      <c r="AB10" s="111">
        <v>0</v>
      </c>
      <c r="AC10" s="111">
        <v>3</v>
      </c>
      <c r="AZ10" s="111">
        <v>1</v>
      </c>
      <c r="BA10" s="111">
        <f>IF(AZ10=1,G10,0)</f>
        <v>0</v>
      </c>
      <c r="BB10" s="111">
        <f>IF(AZ10=2,G10,0)</f>
        <v>0</v>
      </c>
      <c r="BC10" s="111">
        <f>IF(AZ10=3,G10,0)</f>
        <v>0</v>
      </c>
      <c r="BD10" s="111">
        <f>IF(AZ10=4,G10,0)</f>
        <v>0</v>
      </c>
      <c r="BE10" s="111">
        <f>IF(AZ10=5,G10,0)</f>
        <v>0</v>
      </c>
    </row>
    <row r="11" spans="1:57" ht="25.5" x14ac:dyDescent="0.2">
      <c r="A11" s="132">
        <v>4</v>
      </c>
      <c r="B11" s="133" t="s">
        <v>81</v>
      </c>
      <c r="C11" s="134" t="s">
        <v>82</v>
      </c>
      <c r="D11" s="135" t="s">
        <v>80</v>
      </c>
      <c r="E11" s="136">
        <v>2.5</v>
      </c>
      <c r="F11" s="136">
        <v>0</v>
      </c>
      <c r="G11" s="137">
        <f>E11*F11</f>
        <v>0</v>
      </c>
      <c r="H11" s="138">
        <v>0</v>
      </c>
      <c r="I11" s="138">
        <f>E11*H11</f>
        <v>0</v>
      </c>
      <c r="O11" s="131">
        <v>2</v>
      </c>
      <c r="AA11" s="111">
        <v>12</v>
      </c>
      <c r="AB11" s="111">
        <v>0</v>
      </c>
      <c r="AC11" s="111">
        <v>4</v>
      </c>
      <c r="AZ11" s="111">
        <v>1</v>
      </c>
      <c r="BA11" s="111">
        <f>IF(AZ11=1,G11,0)</f>
        <v>0</v>
      </c>
      <c r="BB11" s="111">
        <f>IF(AZ11=2,G11,0)</f>
        <v>0</v>
      </c>
      <c r="BC11" s="111">
        <f>IF(AZ11=3,G11,0)</f>
        <v>0</v>
      </c>
      <c r="BD11" s="111">
        <f>IF(AZ11=4,G11,0)</f>
        <v>0</v>
      </c>
      <c r="BE11" s="111">
        <f>IF(AZ11=5,G11,0)</f>
        <v>0</v>
      </c>
    </row>
    <row r="12" spans="1:57" ht="25.5" x14ac:dyDescent="0.2">
      <c r="A12" s="132">
        <v>5</v>
      </c>
      <c r="B12" s="133" t="s">
        <v>81</v>
      </c>
      <c r="C12" s="134" t="s">
        <v>83</v>
      </c>
      <c r="D12" s="135" t="s">
        <v>80</v>
      </c>
      <c r="E12" s="136">
        <v>428</v>
      </c>
      <c r="F12" s="136">
        <v>0</v>
      </c>
      <c r="G12" s="137">
        <f>E12*F12</f>
        <v>0</v>
      </c>
      <c r="H12" s="138">
        <v>0</v>
      </c>
      <c r="I12" s="138">
        <f>E12*H12</f>
        <v>0</v>
      </c>
      <c r="O12" s="131">
        <v>2</v>
      </c>
      <c r="AA12" s="111">
        <v>12</v>
      </c>
      <c r="AB12" s="111">
        <v>0</v>
      </c>
      <c r="AC12" s="111">
        <v>5</v>
      </c>
      <c r="AZ12" s="111">
        <v>1</v>
      </c>
      <c r="BA12" s="111">
        <f>IF(AZ12=1,G12,0)</f>
        <v>0</v>
      </c>
      <c r="BB12" s="111">
        <f>IF(AZ12=2,G12,0)</f>
        <v>0</v>
      </c>
      <c r="BC12" s="111">
        <f>IF(AZ12=3,G12,0)</f>
        <v>0</v>
      </c>
      <c r="BD12" s="111">
        <f>IF(AZ12=4,G12,0)</f>
        <v>0</v>
      </c>
      <c r="BE12" s="111">
        <f>IF(AZ12=5,G12,0)</f>
        <v>0</v>
      </c>
    </row>
    <row r="13" spans="1:57" x14ac:dyDescent="0.2">
      <c r="A13" s="139"/>
      <c r="B13" s="140" t="s">
        <v>70</v>
      </c>
      <c r="C13" s="141" t="str">
        <f>CONCATENATE(B7," ",C7)</f>
        <v>1 Zemní práce</v>
      </c>
      <c r="D13" s="139"/>
      <c r="E13" s="142"/>
      <c r="F13" s="142"/>
      <c r="G13" s="143">
        <f>SUM(G7:G12)</f>
        <v>0</v>
      </c>
      <c r="H13" s="144"/>
      <c r="I13" s="145">
        <f>SUM(I7:I12)</f>
        <v>0</v>
      </c>
      <c r="O13" s="131">
        <v>4</v>
      </c>
      <c r="BA13" s="146">
        <f>SUM(BA7:BA12)</f>
        <v>0</v>
      </c>
      <c r="BB13" s="146">
        <f>SUM(BB7:BB12)</f>
        <v>0</v>
      </c>
      <c r="BC13" s="146">
        <f>SUM(BC7:BC12)</f>
        <v>0</v>
      </c>
      <c r="BD13" s="146">
        <f>SUM(BD7:BD12)</f>
        <v>0</v>
      </c>
      <c r="BE13" s="146">
        <f>SUM(BE7:BE12)</f>
        <v>0</v>
      </c>
    </row>
    <row r="14" spans="1:57" x14ac:dyDescent="0.2">
      <c r="A14" s="124" t="s">
        <v>67</v>
      </c>
      <c r="B14" s="125" t="s">
        <v>84</v>
      </c>
      <c r="C14" s="126" t="s">
        <v>85</v>
      </c>
      <c r="D14" s="127"/>
      <c r="E14" s="128"/>
      <c r="F14" s="128"/>
      <c r="G14" s="129"/>
      <c r="H14" s="130"/>
      <c r="I14" s="130"/>
      <c r="O14" s="131">
        <v>1</v>
      </c>
    </row>
    <row r="15" spans="1:57" ht="25.5" x14ac:dyDescent="0.2">
      <c r="A15" s="132">
        <v>6</v>
      </c>
      <c r="B15" s="133" t="s">
        <v>86</v>
      </c>
      <c r="C15" s="134" t="s">
        <v>87</v>
      </c>
      <c r="D15" s="135" t="s">
        <v>75</v>
      </c>
      <c r="E15" s="136">
        <v>912</v>
      </c>
      <c r="F15" s="136">
        <v>0</v>
      </c>
      <c r="G15" s="137">
        <f>E15*F15</f>
        <v>0</v>
      </c>
      <c r="H15" s="138">
        <v>2.0000000000000002E-5</v>
      </c>
      <c r="I15" s="138">
        <f>E15*H15</f>
        <v>1.8240000000000003E-2</v>
      </c>
      <c r="O15" s="131">
        <v>2</v>
      </c>
      <c r="AA15" s="111">
        <v>12</v>
      </c>
      <c r="AB15" s="111">
        <v>0</v>
      </c>
      <c r="AC15" s="111">
        <v>6</v>
      </c>
      <c r="AZ15" s="111">
        <v>1</v>
      </c>
      <c r="BA15" s="111">
        <f>IF(AZ15=1,G15,0)</f>
        <v>0</v>
      </c>
      <c r="BB15" s="111">
        <f>IF(AZ15=2,G15,0)</f>
        <v>0</v>
      </c>
      <c r="BC15" s="111">
        <f>IF(AZ15=3,G15,0)</f>
        <v>0</v>
      </c>
      <c r="BD15" s="111">
        <f>IF(AZ15=4,G15,0)</f>
        <v>0</v>
      </c>
      <c r="BE15" s="111">
        <f>IF(AZ15=5,G15,0)</f>
        <v>0</v>
      </c>
    </row>
    <row r="16" spans="1:57" x14ac:dyDescent="0.2">
      <c r="A16" s="139"/>
      <c r="B16" s="140" t="s">
        <v>70</v>
      </c>
      <c r="C16" s="141" t="str">
        <f>CONCATENATE(B14," ",C14)</f>
        <v>18 Povrchové úpravy terénu</v>
      </c>
      <c r="D16" s="139"/>
      <c r="E16" s="142"/>
      <c r="F16" s="142"/>
      <c r="G16" s="143">
        <f>SUM(G14:G15)</f>
        <v>0</v>
      </c>
      <c r="H16" s="144"/>
      <c r="I16" s="145">
        <f>SUM(I14:I15)</f>
        <v>1.8240000000000003E-2</v>
      </c>
      <c r="O16" s="131">
        <v>4</v>
      </c>
      <c r="BA16" s="146">
        <f>SUM(BA14:BA15)</f>
        <v>0</v>
      </c>
      <c r="BB16" s="146">
        <f>SUM(BB14:BB15)</f>
        <v>0</v>
      </c>
      <c r="BC16" s="146">
        <f>SUM(BC14:BC15)</f>
        <v>0</v>
      </c>
      <c r="BD16" s="146">
        <f>SUM(BD14:BD15)</f>
        <v>0</v>
      </c>
      <c r="BE16" s="146">
        <f>SUM(BE14:BE15)</f>
        <v>0</v>
      </c>
    </row>
    <row r="17" spans="1:57" x14ac:dyDescent="0.2">
      <c r="A17" s="124" t="s">
        <v>67</v>
      </c>
      <c r="B17" s="125" t="s">
        <v>88</v>
      </c>
      <c r="C17" s="126" t="s">
        <v>89</v>
      </c>
      <c r="D17" s="127"/>
      <c r="E17" s="128"/>
      <c r="F17" s="128"/>
      <c r="G17" s="129"/>
      <c r="H17" s="130"/>
      <c r="I17" s="130"/>
      <c r="O17" s="131">
        <v>1</v>
      </c>
    </row>
    <row r="18" spans="1:57" ht="25.5" x14ac:dyDescent="0.2">
      <c r="A18" s="132">
        <v>7</v>
      </c>
      <c r="B18" s="133" t="s">
        <v>90</v>
      </c>
      <c r="C18" s="134" t="s">
        <v>91</v>
      </c>
      <c r="D18" s="135" t="s">
        <v>80</v>
      </c>
      <c r="E18" s="136">
        <v>2.5</v>
      </c>
      <c r="F18" s="136">
        <v>0</v>
      </c>
      <c r="G18" s="137">
        <f>E18*F18</f>
        <v>0</v>
      </c>
      <c r="H18" s="138">
        <v>2.5230000000000001</v>
      </c>
      <c r="I18" s="138">
        <f>E18*H18</f>
        <v>6.3075000000000001</v>
      </c>
      <c r="O18" s="131">
        <v>2</v>
      </c>
      <c r="AA18" s="111">
        <v>12</v>
      </c>
      <c r="AB18" s="111">
        <v>0</v>
      </c>
      <c r="AC18" s="111">
        <v>7</v>
      </c>
      <c r="AZ18" s="111">
        <v>1</v>
      </c>
      <c r="BA18" s="111">
        <f>IF(AZ18=1,G18,0)</f>
        <v>0</v>
      </c>
      <c r="BB18" s="111">
        <f>IF(AZ18=2,G18,0)</f>
        <v>0</v>
      </c>
      <c r="BC18" s="111">
        <f>IF(AZ18=3,G18,0)</f>
        <v>0</v>
      </c>
      <c r="BD18" s="111">
        <f>IF(AZ18=4,G18,0)</f>
        <v>0</v>
      </c>
      <c r="BE18" s="111">
        <f>IF(AZ18=5,G18,0)</f>
        <v>0</v>
      </c>
    </row>
    <row r="19" spans="1:57" ht="25.5" x14ac:dyDescent="0.2">
      <c r="A19" s="132">
        <v>8</v>
      </c>
      <c r="B19" s="133" t="s">
        <v>92</v>
      </c>
      <c r="C19" s="134" t="s">
        <v>93</v>
      </c>
      <c r="D19" s="135" t="s">
        <v>75</v>
      </c>
      <c r="E19" s="136">
        <v>14</v>
      </c>
      <c r="F19" s="136">
        <v>0</v>
      </c>
      <c r="G19" s="137">
        <f>E19*F19</f>
        <v>0</v>
      </c>
      <c r="H19" s="138">
        <v>0.92384999999999995</v>
      </c>
      <c r="I19" s="138">
        <f>E19*H19</f>
        <v>12.9339</v>
      </c>
      <c r="O19" s="131">
        <v>2</v>
      </c>
      <c r="AA19" s="111">
        <v>12</v>
      </c>
      <c r="AB19" s="111">
        <v>0</v>
      </c>
      <c r="AC19" s="111">
        <v>8</v>
      </c>
      <c r="AZ19" s="111">
        <v>1</v>
      </c>
      <c r="BA19" s="111">
        <f>IF(AZ19=1,G19,0)</f>
        <v>0</v>
      </c>
      <c r="BB19" s="111">
        <f>IF(AZ19=2,G19,0)</f>
        <v>0</v>
      </c>
      <c r="BC19" s="111">
        <f>IF(AZ19=3,G19,0)</f>
        <v>0</v>
      </c>
      <c r="BD19" s="111">
        <f>IF(AZ19=4,G19,0)</f>
        <v>0</v>
      </c>
      <c r="BE19" s="111">
        <f>IF(AZ19=5,G19,0)</f>
        <v>0</v>
      </c>
    </row>
    <row r="20" spans="1:57" ht="25.5" x14ac:dyDescent="0.2">
      <c r="A20" s="132">
        <v>9</v>
      </c>
      <c r="B20" s="133" t="s">
        <v>94</v>
      </c>
      <c r="C20" s="134" t="s">
        <v>95</v>
      </c>
      <c r="D20" s="135" t="s">
        <v>80</v>
      </c>
      <c r="E20" s="136">
        <v>7</v>
      </c>
      <c r="F20" s="136">
        <v>0</v>
      </c>
      <c r="G20" s="137">
        <f>E20*F20</f>
        <v>0</v>
      </c>
      <c r="H20" s="138">
        <v>2.4169399999999999</v>
      </c>
      <c r="I20" s="138">
        <f>E20*H20</f>
        <v>16.918579999999999</v>
      </c>
      <c r="O20" s="131">
        <v>2</v>
      </c>
      <c r="AA20" s="111">
        <v>12</v>
      </c>
      <c r="AB20" s="111">
        <v>0</v>
      </c>
      <c r="AC20" s="111">
        <v>9</v>
      </c>
      <c r="AZ20" s="111">
        <v>1</v>
      </c>
      <c r="BA20" s="111">
        <f>IF(AZ20=1,G20,0)</f>
        <v>0</v>
      </c>
      <c r="BB20" s="111">
        <f>IF(AZ20=2,G20,0)</f>
        <v>0</v>
      </c>
      <c r="BC20" s="111">
        <f>IF(AZ20=3,G20,0)</f>
        <v>0</v>
      </c>
      <c r="BD20" s="111">
        <f>IF(AZ20=4,G20,0)</f>
        <v>0</v>
      </c>
      <c r="BE20" s="111">
        <f>IF(AZ20=5,G20,0)</f>
        <v>0</v>
      </c>
    </row>
    <row r="21" spans="1:57" x14ac:dyDescent="0.2">
      <c r="A21" s="139"/>
      <c r="B21" s="140" t="s">
        <v>70</v>
      </c>
      <c r="C21" s="141" t="str">
        <f>CONCATENATE(B17," ",C17)</f>
        <v>2 Základy,zvláštní zakládání</v>
      </c>
      <c r="D21" s="139"/>
      <c r="E21" s="142"/>
      <c r="F21" s="142"/>
      <c r="G21" s="143">
        <f>SUM(G17:G20)</f>
        <v>0</v>
      </c>
      <c r="H21" s="144"/>
      <c r="I21" s="145">
        <f>SUM(I17:I20)</f>
        <v>36.159979999999997</v>
      </c>
      <c r="O21" s="131">
        <v>4</v>
      </c>
      <c r="BA21" s="146">
        <f>SUM(BA17:BA20)</f>
        <v>0</v>
      </c>
      <c r="BB21" s="146">
        <f>SUM(BB17:BB20)</f>
        <v>0</v>
      </c>
      <c r="BC21" s="146">
        <f>SUM(BC17:BC20)</f>
        <v>0</v>
      </c>
      <c r="BD21" s="146">
        <f>SUM(BD17:BD20)</f>
        <v>0</v>
      </c>
      <c r="BE21" s="146">
        <f>SUM(BE17:BE20)</f>
        <v>0</v>
      </c>
    </row>
    <row r="22" spans="1:57" x14ac:dyDescent="0.2">
      <c r="A22" s="124" t="s">
        <v>67</v>
      </c>
      <c r="B22" s="125" t="s">
        <v>96</v>
      </c>
      <c r="C22" s="126" t="s">
        <v>97</v>
      </c>
      <c r="D22" s="127"/>
      <c r="E22" s="128"/>
      <c r="F22" s="128"/>
      <c r="G22" s="129"/>
      <c r="H22" s="130"/>
      <c r="I22" s="130"/>
      <c r="O22" s="131">
        <v>1</v>
      </c>
    </row>
    <row r="23" spans="1:57" ht="25.5" x14ac:dyDescent="0.2">
      <c r="A23" s="132">
        <v>10</v>
      </c>
      <c r="B23" s="133" t="s">
        <v>98</v>
      </c>
      <c r="C23" s="134" t="s">
        <v>99</v>
      </c>
      <c r="D23" s="135" t="s">
        <v>75</v>
      </c>
      <c r="E23" s="136">
        <v>159</v>
      </c>
      <c r="F23" s="136">
        <v>0</v>
      </c>
      <c r="G23" s="137">
        <f t="shared" ref="G23:G29" si="0">E23*F23</f>
        <v>0</v>
      </c>
      <c r="H23" s="138">
        <v>0.48774000000000001</v>
      </c>
      <c r="I23" s="138">
        <f t="shared" ref="I23:I29" si="1">E23*H23</f>
        <v>77.550660000000008</v>
      </c>
      <c r="O23" s="131">
        <v>2</v>
      </c>
      <c r="AA23" s="111">
        <v>12</v>
      </c>
      <c r="AB23" s="111">
        <v>0</v>
      </c>
      <c r="AC23" s="111">
        <v>10</v>
      </c>
      <c r="AZ23" s="111">
        <v>1</v>
      </c>
      <c r="BA23" s="111">
        <f t="shared" ref="BA23:BA29" si="2">IF(AZ23=1,G23,0)</f>
        <v>0</v>
      </c>
      <c r="BB23" s="111">
        <f t="shared" ref="BB23:BB29" si="3">IF(AZ23=2,G23,0)</f>
        <v>0</v>
      </c>
      <c r="BC23" s="111">
        <f t="shared" ref="BC23:BC29" si="4">IF(AZ23=3,G23,0)</f>
        <v>0</v>
      </c>
      <c r="BD23" s="111">
        <f t="shared" ref="BD23:BD29" si="5">IF(AZ23=4,G23,0)</f>
        <v>0</v>
      </c>
      <c r="BE23" s="111">
        <f t="shared" ref="BE23:BE29" si="6">IF(AZ23=5,G23,0)</f>
        <v>0</v>
      </c>
    </row>
    <row r="24" spans="1:57" ht="25.5" x14ac:dyDescent="0.2">
      <c r="A24" s="132">
        <v>11</v>
      </c>
      <c r="B24" s="133" t="s">
        <v>100</v>
      </c>
      <c r="C24" s="134" t="s">
        <v>101</v>
      </c>
      <c r="D24" s="135" t="s">
        <v>75</v>
      </c>
      <c r="E24" s="136">
        <v>912</v>
      </c>
      <c r="F24" s="136">
        <v>0</v>
      </c>
      <c r="G24" s="137">
        <f t="shared" si="0"/>
        <v>0</v>
      </c>
      <c r="H24" s="138">
        <v>0.37034</v>
      </c>
      <c r="I24" s="138">
        <f t="shared" si="1"/>
        <v>337.75008000000003</v>
      </c>
      <c r="O24" s="131">
        <v>2</v>
      </c>
      <c r="AA24" s="111">
        <v>12</v>
      </c>
      <c r="AB24" s="111">
        <v>0</v>
      </c>
      <c r="AC24" s="111">
        <v>11</v>
      </c>
      <c r="AZ24" s="111">
        <v>1</v>
      </c>
      <c r="BA24" s="111">
        <f t="shared" si="2"/>
        <v>0</v>
      </c>
      <c r="BB24" s="111">
        <f t="shared" si="3"/>
        <v>0</v>
      </c>
      <c r="BC24" s="111">
        <f t="shared" si="4"/>
        <v>0</v>
      </c>
      <c r="BD24" s="111">
        <f t="shared" si="5"/>
        <v>0</v>
      </c>
      <c r="BE24" s="111">
        <f t="shared" si="6"/>
        <v>0</v>
      </c>
    </row>
    <row r="25" spans="1:57" ht="25.5" x14ac:dyDescent="0.2">
      <c r="A25" s="132">
        <v>12</v>
      </c>
      <c r="B25" s="133" t="s">
        <v>102</v>
      </c>
      <c r="C25" s="134" t="s">
        <v>103</v>
      </c>
      <c r="D25" s="135" t="s">
        <v>75</v>
      </c>
      <c r="E25" s="136">
        <v>912</v>
      </c>
      <c r="F25" s="136">
        <v>0</v>
      </c>
      <c r="G25" s="137">
        <f t="shared" si="0"/>
        <v>0</v>
      </c>
      <c r="H25" s="138">
        <v>0.20907000000000001</v>
      </c>
      <c r="I25" s="138">
        <f t="shared" si="1"/>
        <v>190.67184</v>
      </c>
      <c r="O25" s="131">
        <v>2</v>
      </c>
      <c r="AA25" s="111">
        <v>12</v>
      </c>
      <c r="AB25" s="111">
        <v>0</v>
      </c>
      <c r="AC25" s="111">
        <v>12</v>
      </c>
      <c r="AZ25" s="111">
        <v>1</v>
      </c>
      <c r="BA25" s="111">
        <f t="shared" si="2"/>
        <v>0</v>
      </c>
      <c r="BB25" s="111">
        <f t="shared" si="3"/>
        <v>0</v>
      </c>
      <c r="BC25" s="111">
        <f t="shared" si="4"/>
        <v>0</v>
      </c>
      <c r="BD25" s="111">
        <f t="shared" si="5"/>
        <v>0</v>
      </c>
      <c r="BE25" s="111">
        <f t="shared" si="6"/>
        <v>0</v>
      </c>
    </row>
    <row r="26" spans="1:57" ht="25.5" x14ac:dyDescent="0.2">
      <c r="A26" s="132">
        <v>13</v>
      </c>
      <c r="B26" s="133" t="s">
        <v>104</v>
      </c>
      <c r="C26" s="134" t="s">
        <v>105</v>
      </c>
      <c r="D26" s="135" t="s">
        <v>75</v>
      </c>
      <c r="E26" s="136">
        <v>159</v>
      </c>
      <c r="F26" s="136">
        <v>0</v>
      </c>
      <c r="G26" s="137">
        <f t="shared" si="0"/>
        <v>0</v>
      </c>
      <c r="H26" s="138">
        <v>1.0619999999999999E-2</v>
      </c>
      <c r="I26" s="138">
        <f t="shared" si="1"/>
        <v>1.68858</v>
      </c>
      <c r="O26" s="131">
        <v>2</v>
      </c>
      <c r="AA26" s="111">
        <v>12</v>
      </c>
      <c r="AB26" s="111">
        <v>0</v>
      </c>
      <c r="AC26" s="111">
        <v>13</v>
      </c>
      <c r="AZ26" s="111">
        <v>1</v>
      </c>
      <c r="BA26" s="111">
        <f t="shared" si="2"/>
        <v>0</v>
      </c>
      <c r="BB26" s="111">
        <f t="shared" si="3"/>
        <v>0</v>
      </c>
      <c r="BC26" s="111">
        <f t="shared" si="4"/>
        <v>0</v>
      </c>
      <c r="BD26" s="111">
        <f t="shared" si="5"/>
        <v>0</v>
      </c>
      <c r="BE26" s="111">
        <f t="shared" si="6"/>
        <v>0</v>
      </c>
    </row>
    <row r="27" spans="1:57" x14ac:dyDescent="0.2">
      <c r="A27" s="132">
        <v>14</v>
      </c>
      <c r="B27" s="133" t="s">
        <v>106</v>
      </c>
      <c r="C27" s="134" t="s">
        <v>107</v>
      </c>
      <c r="D27" s="135" t="s">
        <v>75</v>
      </c>
      <c r="E27" s="136">
        <v>159</v>
      </c>
      <c r="F27" s="136">
        <v>0</v>
      </c>
      <c r="G27" s="137">
        <f t="shared" si="0"/>
        <v>0</v>
      </c>
      <c r="H27" s="138">
        <v>9.2799999999999994E-2</v>
      </c>
      <c r="I27" s="138">
        <f t="shared" si="1"/>
        <v>14.755199999999999</v>
      </c>
      <c r="O27" s="131">
        <v>2</v>
      </c>
      <c r="AA27" s="111">
        <v>12</v>
      </c>
      <c r="AB27" s="111">
        <v>0</v>
      </c>
      <c r="AC27" s="111">
        <v>14</v>
      </c>
      <c r="AZ27" s="111">
        <v>1</v>
      </c>
      <c r="BA27" s="111">
        <f t="shared" si="2"/>
        <v>0</v>
      </c>
      <c r="BB27" s="111">
        <f t="shared" si="3"/>
        <v>0</v>
      </c>
      <c r="BC27" s="111">
        <f t="shared" si="4"/>
        <v>0</v>
      </c>
      <c r="BD27" s="111">
        <f t="shared" si="5"/>
        <v>0</v>
      </c>
      <c r="BE27" s="111">
        <f t="shared" si="6"/>
        <v>0</v>
      </c>
    </row>
    <row r="28" spans="1:57" ht="25.5" x14ac:dyDescent="0.2">
      <c r="A28" s="132">
        <v>15</v>
      </c>
      <c r="B28" s="133" t="s">
        <v>108</v>
      </c>
      <c r="C28" s="134" t="s">
        <v>109</v>
      </c>
      <c r="D28" s="135" t="s">
        <v>75</v>
      </c>
      <c r="E28" s="136">
        <v>175</v>
      </c>
      <c r="F28" s="136">
        <v>0</v>
      </c>
      <c r="G28" s="137">
        <f t="shared" si="0"/>
        <v>0</v>
      </c>
      <c r="H28" s="138">
        <v>0.12959999999999999</v>
      </c>
      <c r="I28" s="138">
        <f t="shared" si="1"/>
        <v>22.68</v>
      </c>
      <c r="O28" s="131">
        <v>2</v>
      </c>
      <c r="AA28" s="111">
        <v>12</v>
      </c>
      <c r="AB28" s="111">
        <v>1</v>
      </c>
      <c r="AC28" s="111">
        <v>15</v>
      </c>
      <c r="AZ28" s="111">
        <v>1</v>
      </c>
      <c r="BA28" s="111">
        <f t="shared" si="2"/>
        <v>0</v>
      </c>
      <c r="BB28" s="111">
        <f t="shared" si="3"/>
        <v>0</v>
      </c>
      <c r="BC28" s="111">
        <f t="shared" si="4"/>
        <v>0</v>
      </c>
      <c r="BD28" s="111">
        <f t="shared" si="5"/>
        <v>0</v>
      </c>
      <c r="BE28" s="111">
        <f t="shared" si="6"/>
        <v>0</v>
      </c>
    </row>
    <row r="29" spans="1:57" x14ac:dyDescent="0.2">
      <c r="A29" s="132">
        <v>16</v>
      </c>
      <c r="B29" s="133" t="s">
        <v>110</v>
      </c>
      <c r="C29" s="134" t="s">
        <v>111</v>
      </c>
      <c r="D29" s="135" t="s">
        <v>75</v>
      </c>
      <c r="E29" s="136">
        <v>159</v>
      </c>
      <c r="F29" s="136">
        <v>0</v>
      </c>
      <c r="G29" s="137">
        <f t="shared" si="0"/>
        <v>0</v>
      </c>
      <c r="H29" s="138">
        <v>0.2</v>
      </c>
      <c r="I29" s="138">
        <f t="shared" si="1"/>
        <v>31.8</v>
      </c>
      <c r="O29" s="131">
        <v>2</v>
      </c>
      <c r="AA29" s="111">
        <v>12</v>
      </c>
      <c r="AB29" s="111">
        <v>0</v>
      </c>
      <c r="AC29" s="111">
        <v>16</v>
      </c>
      <c r="AZ29" s="111">
        <v>1</v>
      </c>
      <c r="BA29" s="111">
        <f t="shared" si="2"/>
        <v>0</v>
      </c>
      <c r="BB29" s="111">
        <f t="shared" si="3"/>
        <v>0</v>
      </c>
      <c r="BC29" s="111">
        <f t="shared" si="4"/>
        <v>0</v>
      </c>
      <c r="BD29" s="111">
        <f t="shared" si="5"/>
        <v>0</v>
      </c>
      <c r="BE29" s="111">
        <f t="shared" si="6"/>
        <v>0</v>
      </c>
    </row>
    <row r="30" spans="1:57" x14ac:dyDescent="0.2">
      <c r="A30" s="139"/>
      <c r="B30" s="140" t="s">
        <v>70</v>
      </c>
      <c r="C30" s="141" t="str">
        <f>CONCATENATE(B22," ",C22)</f>
        <v>5 Komunikace</v>
      </c>
      <c r="D30" s="139"/>
      <c r="E30" s="142"/>
      <c r="F30" s="142"/>
      <c r="G30" s="143">
        <f>SUM(G22:G29)</f>
        <v>0</v>
      </c>
      <c r="H30" s="144"/>
      <c r="I30" s="145">
        <f>SUM(I22:I29)</f>
        <v>676.89635999999985</v>
      </c>
      <c r="O30" s="131">
        <v>4</v>
      </c>
      <c r="BA30" s="146">
        <f>SUM(BA22:BA29)</f>
        <v>0</v>
      </c>
      <c r="BB30" s="146">
        <f>SUM(BB22:BB29)</f>
        <v>0</v>
      </c>
      <c r="BC30" s="146">
        <f>SUM(BC22:BC29)</f>
        <v>0</v>
      </c>
      <c r="BD30" s="146">
        <f>SUM(BD22:BD29)</f>
        <v>0</v>
      </c>
      <c r="BE30" s="146">
        <f>SUM(BE22:BE29)</f>
        <v>0</v>
      </c>
    </row>
    <row r="31" spans="1:57" x14ac:dyDescent="0.2">
      <c r="A31" s="124" t="s">
        <v>67</v>
      </c>
      <c r="B31" s="125" t="s">
        <v>112</v>
      </c>
      <c r="C31" s="126" t="s">
        <v>113</v>
      </c>
      <c r="D31" s="127"/>
      <c r="E31" s="128"/>
      <c r="F31" s="128"/>
      <c r="G31" s="129"/>
      <c r="H31" s="130"/>
      <c r="I31" s="130"/>
      <c r="O31" s="131">
        <v>1</v>
      </c>
    </row>
    <row r="32" spans="1:57" ht="25.5" x14ac:dyDescent="0.2">
      <c r="A32" s="132">
        <v>17</v>
      </c>
      <c r="B32" s="133" t="s">
        <v>114</v>
      </c>
      <c r="C32" s="134" t="s">
        <v>115</v>
      </c>
      <c r="D32" s="135" t="s">
        <v>75</v>
      </c>
      <c r="E32" s="136">
        <v>10</v>
      </c>
      <c r="F32" s="136">
        <v>0</v>
      </c>
      <c r="G32" s="137">
        <f>E32*F32</f>
        <v>0</v>
      </c>
      <c r="H32" s="138">
        <v>4.9399999999999999E-3</v>
      </c>
      <c r="I32" s="138">
        <f>E32*H32</f>
        <v>4.9399999999999999E-2</v>
      </c>
      <c r="O32" s="131">
        <v>2</v>
      </c>
      <c r="AA32" s="111">
        <v>12</v>
      </c>
      <c r="AB32" s="111">
        <v>0</v>
      </c>
      <c r="AC32" s="111">
        <v>17</v>
      </c>
      <c r="AZ32" s="111">
        <v>1</v>
      </c>
      <c r="BA32" s="111">
        <f>IF(AZ32=1,G32,0)</f>
        <v>0</v>
      </c>
      <c r="BB32" s="111">
        <f>IF(AZ32=2,G32,0)</f>
        <v>0</v>
      </c>
      <c r="BC32" s="111">
        <f>IF(AZ32=3,G32,0)</f>
        <v>0</v>
      </c>
      <c r="BD32" s="111">
        <f>IF(AZ32=4,G32,0)</f>
        <v>0</v>
      </c>
      <c r="BE32" s="111">
        <f>IF(AZ32=5,G32,0)</f>
        <v>0</v>
      </c>
    </row>
    <row r="33" spans="1:57" x14ac:dyDescent="0.2">
      <c r="A33" s="139"/>
      <c r="B33" s="140" t="s">
        <v>70</v>
      </c>
      <c r="C33" s="141" t="str">
        <f>CONCATENATE(B31," ",C31)</f>
        <v>62 Upravy povrchů vnější</v>
      </c>
      <c r="D33" s="139"/>
      <c r="E33" s="142"/>
      <c r="F33" s="142"/>
      <c r="G33" s="143">
        <f>SUM(G31:G32)</f>
        <v>0</v>
      </c>
      <c r="H33" s="144"/>
      <c r="I33" s="145">
        <f>SUM(I31:I32)</f>
        <v>4.9399999999999999E-2</v>
      </c>
      <c r="O33" s="131">
        <v>4</v>
      </c>
      <c r="BA33" s="146">
        <f>SUM(BA31:BA32)</f>
        <v>0</v>
      </c>
      <c r="BB33" s="146">
        <f>SUM(BB31:BB32)</f>
        <v>0</v>
      </c>
      <c r="BC33" s="146">
        <f>SUM(BC31:BC32)</f>
        <v>0</v>
      </c>
      <c r="BD33" s="146">
        <f>SUM(BD31:BD32)</f>
        <v>0</v>
      </c>
      <c r="BE33" s="146">
        <f>SUM(BE31:BE32)</f>
        <v>0</v>
      </c>
    </row>
    <row r="34" spans="1:57" x14ac:dyDescent="0.2">
      <c r="A34" s="124" t="s">
        <v>67</v>
      </c>
      <c r="B34" s="125" t="s">
        <v>116</v>
      </c>
      <c r="C34" s="126" t="s">
        <v>117</v>
      </c>
      <c r="D34" s="127"/>
      <c r="E34" s="128"/>
      <c r="F34" s="128"/>
      <c r="G34" s="129"/>
      <c r="H34" s="130"/>
      <c r="I34" s="130"/>
      <c r="O34" s="131">
        <v>1</v>
      </c>
    </row>
    <row r="35" spans="1:57" x14ac:dyDescent="0.2">
      <c r="A35" s="132">
        <v>18</v>
      </c>
      <c r="B35" s="133" t="s">
        <v>118</v>
      </c>
      <c r="C35" s="134" t="s">
        <v>119</v>
      </c>
      <c r="D35" s="135" t="s">
        <v>120</v>
      </c>
      <c r="E35" s="136">
        <v>185</v>
      </c>
      <c r="F35" s="136">
        <v>0</v>
      </c>
      <c r="G35" s="137">
        <f>E35*F35</f>
        <v>0</v>
      </c>
      <c r="H35" s="138">
        <v>0.10598</v>
      </c>
      <c r="I35" s="138">
        <f>E35*H35</f>
        <v>19.606300000000001</v>
      </c>
      <c r="O35" s="131">
        <v>2</v>
      </c>
      <c r="AA35" s="111">
        <v>12</v>
      </c>
      <c r="AB35" s="111">
        <v>0</v>
      </c>
      <c r="AC35" s="111">
        <v>18</v>
      </c>
      <c r="AZ35" s="111">
        <v>1</v>
      </c>
      <c r="BA35" s="111">
        <f>IF(AZ35=1,G35,0)</f>
        <v>0</v>
      </c>
      <c r="BB35" s="111">
        <f>IF(AZ35=2,G35,0)</f>
        <v>0</v>
      </c>
      <c r="BC35" s="111">
        <f>IF(AZ35=3,G35,0)</f>
        <v>0</v>
      </c>
      <c r="BD35" s="111">
        <f>IF(AZ35=4,G35,0)</f>
        <v>0</v>
      </c>
      <c r="BE35" s="111">
        <f>IF(AZ35=5,G35,0)</f>
        <v>0</v>
      </c>
    </row>
    <row r="36" spans="1:57" x14ac:dyDescent="0.2">
      <c r="A36" s="132">
        <v>19</v>
      </c>
      <c r="B36" s="133" t="s">
        <v>121</v>
      </c>
      <c r="C36" s="134" t="s">
        <v>122</v>
      </c>
      <c r="D36" s="135" t="s">
        <v>80</v>
      </c>
      <c r="E36" s="136">
        <v>13.8</v>
      </c>
      <c r="F36" s="136">
        <v>0</v>
      </c>
      <c r="G36" s="137">
        <f>E36*F36</f>
        <v>0</v>
      </c>
      <c r="H36" s="138">
        <v>2.3785500000000002</v>
      </c>
      <c r="I36" s="138">
        <f>E36*H36</f>
        <v>32.823990000000002</v>
      </c>
      <c r="O36" s="131">
        <v>2</v>
      </c>
      <c r="AA36" s="111">
        <v>12</v>
      </c>
      <c r="AB36" s="111">
        <v>0</v>
      </c>
      <c r="AC36" s="111">
        <v>19</v>
      </c>
      <c r="AZ36" s="111">
        <v>1</v>
      </c>
      <c r="BA36" s="111">
        <f>IF(AZ36=1,G36,0)</f>
        <v>0</v>
      </c>
      <c r="BB36" s="111">
        <f>IF(AZ36=2,G36,0)</f>
        <v>0</v>
      </c>
      <c r="BC36" s="111">
        <f>IF(AZ36=3,G36,0)</f>
        <v>0</v>
      </c>
      <c r="BD36" s="111">
        <f>IF(AZ36=4,G36,0)</f>
        <v>0</v>
      </c>
      <c r="BE36" s="111">
        <f>IF(AZ36=5,G36,0)</f>
        <v>0</v>
      </c>
    </row>
    <row r="37" spans="1:57" x14ac:dyDescent="0.2">
      <c r="A37" s="132">
        <v>20</v>
      </c>
      <c r="B37" s="133" t="s">
        <v>123</v>
      </c>
      <c r="C37" s="134" t="s">
        <v>124</v>
      </c>
      <c r="D37" s="135" t="s">
        <v>125</v>
      </c>
      <c r="E37" s="136">
        <v>185</v>
      </c>
      <c r="F37" s="136">
        <v>0</v>
      </c>
      <c r="G37" s="137">
        <f>E37*F37</f>
        <v>0</v>
      </c>
      <c r="H37" s="138">
        <v>2.7E-2</v>
      </c>
      <c r="I37" s="138">
        <f>E37*H37</f>
        <v>4.9950000000000001</v>
      </c>
      <c r="O37" s="131">
        <v>2</v>
      </c>
      <c r="AA37" s="111">
        <v>12</v>
      </c>
      <c r="AB37" s="111">
        <v>1</v>
      </c>
      <c r="AC37" s="111">
        <v>20</v>
      </c>
      <c r="AZ37" s="111">
        <v>1</v>
      </c>
      <c r="BA37" s="111">
        <f>IF(AZ37=1,G37,0)</f>
        <v>0</v>
      </c>
      <c r="BB37" s="111">
        <f>IF(AZ37=2,G37,0)</f>
        <v>0</v>
      </c>
      <c r="BC37" s="111">
        <f>IF(AZ37=3,G37,0)</f>
        <v>0</v>
      </c>
      <c r="BD37" s="111">
        <f>IF(AZ37=4,G37,0)</f>
        <v>0</v>
      </c>
      <c r="BE37" s="111">
        <f>IF(AZ37=5,G37,0)</f>
        <v>0</v>
      </c>
    </row>
    <row r="38" spans="1:57" x14ac:dyDescent="0.2">
      <c r="A38" s="139"/>
      <c r="B38" s="140" t="s">
        <v>70</v>
      </c>
      <c r="C38" s="141" t="str">
        <f>CONCATENATE(B34," ",C34)</f>
        <v>91 Doplňující práce na komunikaci</v>
      </c>
      <c r="D38" s="139"/>
      <c r="E38" s="142"/>
      <c r="F38" s="142"/>
      <c r="G38" s="143">
        <f>SUM(G34:G37)</f>
        <v>0</v>
      </c>
      <c r="H38" s="144"/>
      <c r="I38" s="145">
        <f>SUM(I34:I37)</f>
        <v>57.425289999999997</v>
      </c>
      <c r="O38" s="131">
        <v>4</v>
      </c>
      <c r="BA38" s="146">
        <f>SUM(BA34:BA37)</f>
        <v>0</v>
      </c>
      <c r="BB38" s="146">
        <f>SUM(BB34:BB37)</f>
        <v>0</v>
      </c>
      <c r="BC38" s="146">
        <f>SUM(BC34:BC37)</f>
        <v>0</v>
      </c>
      <c r="BD38" s="146">
        <f>SUM(BD34:BD37)</f>
        <v>0</v>
      </c>
      <c r="BE38" s="146">
        <f>SUM(BE34:BE37)</f>
        <v>0</v>
      </c>
    </row>
    <row r="39" spans="1:57" x14ac:dyDescent="0.2">
      <c r="A39" s="124" t="s">
        <v>67</v>
      </c>
      <c r="B39" s="125" t="s">
        <v>126</v>
      </c>
      <c r="C39" s="126" t="s">
        <v>127</v>
      </c>
      <c r="D39" s="127"/>
      <c r="E39" s="128"/>
      <c r="F39" s="128"/>
      <c r="G39" s="129"/>
      <c r="H39" s="130"/>
      <c r="I39" s="130"/>
      <c r="O39" s="131">
        <v>1</v>
      </c>
    </row>
    <row r="40" spans="1:57" x14ac:dyDescent="0.2">
      <c r="A40" s="132">
        <v>21</v>
      </c>
      <c r="B40" s="133" t="s">
        <v>128</v>
      </c>
      <c r="C40" s="134" t="s">
        <v>129</v>
      </c>
      <c r="D40" s="135" t="s">
        <v>130</v>
      </c>
      <c r="E40" s="136">
        <v>771</v>
      </c>
      <c r="F40" s="136">
        <v>0</v>
      </c>
      <c r="G40" s="137">
        <f>E40*F40</f>
        <v>0</v>
      </c>
      <c r="H40" s="138">
        <v>0</v>
      </c>
      <c r="I40" s="138">
        <f>E40*H40</f>
        <v>0</v>
      </c>
      <c r="O40" s="131">
        <v>2</v>
      </c>
      <c r="AA40" s="111">
        <v>12</v>
      </c>
      <c r="AB40" s="111">
        <v>0</v>
      </c>
      <c r="AC40" s="111">
        <v>21</v>
      </c>
      <c r="AZ40" s="111">
        <v>1</v>
      </c>
      <c r="BA40" s="111">
        <f>IF(AZ40=1,G40,0)</f>
        <v>0</v>
      </c>
      <c r="BB40" s="111">
        <f>IF(AZ40=2,G40,0)</f>
        <v>0</v>
      </c>
      <c r="BC40" s="111">
        <f>IF(AZ40=3,G40,0)</f>
        <v>0</v>
      </c>
      <c r="BD40" s="111">
        <f>IF(AZ40=4,G40,0)</f>
        <v>0</v>
      </c>
      <c r="BE40" s="111">
        <f>IF(AZ40=5,G40,0)</f>
        <v>0</v>
      </c>
    </row>
    <row r="41" spans="1:57" x14ac:dyDescent="0.2">
      <c r="A41" s="139"/>
      <c r="B41" s="140" t="s">
        <v>70</v>
      </c>
      <c r="C41" s="141" t="str">
        <f>CONCATENATE(B39," ",C39)</f>
        <v>99 Staveništní přesun hmot</v>
      </c>
      <c r="D41" s="139"/>
      <c r="E41" s="142"/>
      <c r="F41" s="142"/>
      <c r="G41" s="143">
        <f>SUM(G39:G40)</f>
        <v>0</v>
      </c>
      <c r="H41" s="144"/>
      <c r="I41" s="145">
        <f>SUM(I39:I40)</f>
        <v>0</v>
      </c>
      <c r="O41" s="131">
        <v>4</v>
      </c>
      <c r="BA41" s="146">
        <f>SUM(BA39:BA40)</f>
        <v>0</v>
      </c>
      <c r="BB41" s="146">
        <f>SUM(BB39:BB40)</f>
        <v>0</v>
      </c>
      <c r="BC41" s="146">
        <f>SUM(BC39:BC40)</f>
        <v>0</v>
      </c>
      <c r="BD41" s="146">
        <f>SUM(BD39:BD40)</f>
        <v>0</v>
      </c>
      <c r="BE41" s="146">
        <f>SUM(BE39:BE40)</f>
        <v>0</v>
      </c>
    </row>
    <row r="42" spans="1:57" x14ac:dyDescent="0.2">
      <c r="A42" s="124" t="s">
        <v>67</v>
      </c>
      <c r="B42" s="125" t="s">
        <v>131</v>
      </c>
      <c r="C42" s="126" t="s">
        <v>132</v>
      </c>
      <c r="D42" s="127"/>
      <c r="E42" s="128"/>
      <c r="F42" s="128"/>
      <c r="G42" s="129"/>
      <c r="H42" s="130"/>
      <c r="I42" s="130"/>
      <c r="O42" s="131">
        <v>1</v>
      </c>
    </row>
    <row r="43" spans="1:57" ht="25.5" x14ac:dyDescent="0.2">
      <c r="A43" s="132">
        <v>22</v>
      </c>
      <c r="B43" s="133" t="s">
        <v>133</v>
      </c>
      <c r="C43" s="134" t="s">
        <v>134</v>
      </c>
      <c r="D43" s="135" t="s">
        <v>120</v>
      </c>
      <c r="E43" s="136"/>
      <c r="F43" s="136">
        <v>0</v>
      </c>
      <c r="G43" s="137">
        <f>E43*F43</f>
        <v>0</v>
      </c>
      <c r="H43" s="138"/>
      <c r="I43" s="138">
        <f>E43*H43</f>
        <v>0</v>
      </c>
      <c r="O43" s="131">
        <v>2</v>
      </c>
      <c r="AA43" s="111">
        <v>12</v>
      </c>
      <c r="AB43" s="111">
        <v>1</v>
      </c>
      <c r="AC43" s="111">
        <v>22</v>
      </c>
      <c r="AZ43" s="111">
        <v>2</v>
      </c>
      <c r="BA43" s="111">
        <f>IF(AZ43=1,G43,0)</f>
        <v>0</v>
      </c>
      <c r="BB43" s="111">
        <f>IF(AZ43=2,G43,0)</f>
        <v>0</v>
      </c>
      <c r="BC43" s="111">
        <f>IF(AZ43=3,G43,0)</f>
        <v>0</v>
      </c>
      <c r="BD43" s="111">
        <f>IF(AZ43=4,G43,0)</f>
        <v>0</v>
      </c>
      <c r="BE43" s="111">
        <f>IF(AZ43=5,G43,0)</f>
        <v>0</v>
      </c>
    </row>
    <row r="44" spans="1:57" ht="25.5" x14ac:dyDescent="0.2">
      <c r="A44" s="132">
        <v>23</v>
      </c>
      <c r="B44" s="133" t="s">
        <v>135</v>
      </c>
      <c r="C44" s="134" t="s">
        <v>136</v>
      </c>
      <c r="D44" s="135" t="s">
        <v>120</v>
      </c>
      <c r="E44" s="136"/>
      <c r="F44" s="136">
        <v>0</v>
      </c>
      <c r="G44" s="137">
        <f>E44*F44</f>
        <v>0</v>
      </c>
      <c r="H44" s="138">
        <v>0</v>
      </c>
      <c r="I44" s="138">
        <f>E44*H44</f>
        <v>0</v>
      </c>
      <c r="O44" s="131">
        <v>2</v>
      </c>
      <c r="AA44" s="111">
        <v>12</v>
      </c>
      <c r="AB44" s="111">
        <v>0</v>
      </c>
      <c r="AC44" s="111">
        <v>23</v>
      </c>
      <c r="AZ44" s="111">
        <v>2</v>
      </c>
      <c r="BA44" s="111">
        <f>IF(AZ44=1,G44,0)</f>
        <v>0</v>
      </c>
      <c r="BB44" s="111">
        <f>IF(AZ44=2,G44,0)</f>
        <v>0</v>
      </c>
      <c r="BC44" s="111">
        <f>IF(AZ44=3,G44,0)</f>
        <v>0</v>
      </c>
      <c r="BD44" s="111">
        <f>IF(AZ44=4,G44,0)</f>
        <v>0</v>
      </c>
      <c r="BE44" s="111">
        <f>IF(AZ44=5,G44,0)</f>
        <v>0</v>
      </c>
    </row>
    <row r="45" spans="1:57" ht="25.5" x14ac:dyDescent="0.2">
      <c r="A45" s="132">
        <v>24</v>
      </c>
      <c r="B45" s="133" t="s">
        <v>137</v>
      </c>
      <c r="C45" s="134" t="s">
        <v>138</v>
      </c>
      <c r="D45" s="135" t="s">
        <v>125</v>
      </c>
      <c r="E45" s="136"/>
      <c r="F45" s="136">
        <v>0</v>
      </c>
      <c r="G45" s="137">
        <f>E45*F45</f>
        <v>0</v>
      </c>
      <c r="H45" s="138"/>
      <c r="I45" s="138">
        <f>E45*H45</f>
        <v>0</v>
      </c>
      <c r="O45" s="131">
        <v>2</v>
      </c>
      <c r="AA45" s="111">
        <v>12</v>
      </c>
      <c r="AB45" s="111">
        <v>1</v>
      </c>
      <c r="AC45" s="111">
        <v>24</v>
      </c>
      <c r="AZ45" s="111">
        <v>2</v>
      </c>
      <c r="BA45" s="111">
        <f>IF(AZ45=1,G45,0)</f>
        <v>0</v>
      </c>
      <c r="BB45" s="111">
        <f>IF(AZ45=2,G45,0)</f>
        <v>0</v>
      </c>
      <c r="BC45" s="111">
        <f>IF(AZ45=3,G45,0)</f>
        <v>0</v>
      </c>
      <c r="BD45" s="111">
        <f>IF(AZ45=4,G45,0)</f>
        <v>0</v>
      </c>
      <c r="BE45" s="111">
        <f>IF(AZ45=5,G45,0)</f>
        <v>0</v>
      </c>
    </row>
    <row r="46" spans="1:57" ht="25.5" x14ac:dyDescent="0.2">
      <c r="A46" s="132">
        <v>25</v>
      </c>
      <c r="B46" s="133" t="s">
        <v>139</v>
      </c>
      <c r="C46" s="134" t="s">
        <v>140</v>
      </c>
      <c r="D46" s="135" t="s">
        <v>125</v>
      </c>
      <c r="E46" s="136"/>
      <c r="F46" s="136">
        <v>0</v>
      </c>
      <c r="G46" s="137">
        <f>E46*F46</f>
        <v>0</v>
      </c>
      <c r="H46" s="138"/>
      <c r="I46" s="138">
        <f>E46*H46</f>
        <v>0</v>
      </c>
      <c r="O46" s="131">
        <v>2</v>
      </c>
      <c r="AA46" s="111">
        <v>12</v>
      </c>
      <c r="AB46" s="111">
        <v>1</v>
      </c>
      <c r="AC46" s="111">
        <v>25</v>
      </c>
      <c r="AZ46" s="111">
        <v>2</v>
      </c>
      <c r="BA46" s="111">
        <f>IF(AZ46=1,G46,0)</f>
        <v>0</v>
      </c>
      <c r="BB46" s="111">
        <f>IF(AZ46=2,G46,0)</f>
        <v>0</v>
      </c>
      <c r="BC46" s="111">
        <f>IF(AZ46=3,G46,0)</f>
        <v>0</v>
      </c>
      <c r="BD46" s="111">
        <f>IF(AZ46=4,G46,0)</f>
        <v>0</v>
      </c>
      <c r="BE46" s="111">
        <f>IF(AZ46=5,G46,0)</f>
        <v>0</v>
      </c>
    </row>
    <row r="47" spans="1:57" x14ac:dyDescent="0.2">
      <c r="A47" s="139"/>
      <c r="B47" s="140" t="s">
        <v>70</v>
      </c>
      <c r="C47" s="141" t="str">
        <f>CONCATENATE(B42," ",C42)</f>
        <v>767 Konstrukce zámečnické</v>
      </c>
      <c r="D47" s="139"/>
      <c r="E47" s="142"/>
      <c r="F47" s="142"/>
      <c r="G47" s="143">
        <f>SUM(G42:G46)</f>
        <v>0</v>
      </c>
      <c r="H47" s="144"/>
      <c r="I47" s="145">
        <f>SUM(I42:I46)</f>
        <v>0</v>
      </c>
      <c r="O47" s="131">
        <v>4</v>
      </c>
      <c r="BA47" s="146">
        <f>SUM(BA42:BA46)</f>
        <v>0</v>
      </c>
      <c r="BB47" s="146">
        <f>SUM(BB42:BB46)</f>
        <v>0</v>
      </c>
      <c r="BC47" s="146">
        <f>SUM(BC42:BC46)</f>
        <v>0</v>
      </c>
      <c r="BD47" s="146">
        <f>SUM(BD42:BD46)</f>
        <v>0</v>
      </c>
      <c r="BE47" s="146">
        <f>SUM(BE42:BE46)</f>
        <v>0</v>
      </c>
    </row>
    <row r="48" spans="1:57" x14ac:dyDescent="0.2">
      <c r="E48" s="111"/>
    </row>
    <row r="49" spans="5:5" x14ac:dyDescent="0.2">
      <c r="E49" s="111"/>
    </row>
    <row r="50" spans="5:5" x14ac:dyDescent="0.2">
      <c r="E50" s="111"/>
    </row>
    <row r="51" spans="5:5" x14ac:dyDescent="0.2">
      <c r="E51" s="111"/>
    </row>
    <row r="52" spans="5:5" x14ac:dyDescent="0.2">
      <c r="E52" s="111"/>
    </row>
    <row r="53" spans="5:5" x14ac:dyDescent="0.2">
      <c r="E53" s="111"/>
    </row>
    <row r="54" spans="5:5" x14ac:dyDescent="0.2">
      <c r="E54" s="111"/>
    </row>
    <row r="55" spans="5:5" x14ac:dyDescent="0.2">
      <c r="E55" s="111"/>
    </row>
    <row r="56" spans="5:5" x14ac:dyDescent="0.2">
      <c r="E56" s="111"/>
    </row>
    <row r="57" spans="5:5" x14ac:dyDescent="0.2">
      <c r="E57" s="111"/>
    </row>
    <row r="58" spans="5:5" x14ac:dyDescent="0.2">
      <c r="E58" s="111"/>
    </row>
    <row r="59" spans="5:5" x14ac:dyDescent="0.2">
      <c r="E59" s="111"/>
    </row>
    <row r="60" spans="5:5" x14ac:dyDescent="0.2">
      <c r="E60" s="111"/>
    </row>
    <row r="61" spans="5:5" x14ac:dyDescent="0.2">
      <c r="E61" s="111"/>
    </row>
    <row r="62" spans="5:5" x14ac:dyDescent="0.2">
      <c r="E62" s="111"/>
    </row>
    <row r="63" spans="5:5" x14ac:dyDescent="0.2">
      <c r="E63" s="111"/>
    </row>
    <row r="64" spans="5:5" x14ac:dyDescent="0.2">
      <c r="E64" s="111"/>
    </row>
    <row r="65" spans="5:5" x14ac:dyDescent="0.2">
      <c r="E65" s="111"/>
    </row>
    <row r="66" spans="5:5" x14ac:dyDescent="0.2">
      <c r="E66" s="111"/>
    </row>
    <row r="67" spans="5:5" x14ac:dyDescent="0.2">
      <c r="E67" s="111"/>
    </row>
    <row r="68" spans="5:5" x14ac:dyDescent="0.2">
      <c r="E68" s="111"/>
    </row>
    <row r="69" spans="5:5" x14ac:dyDescent="0.2">
      <c r="E69" s="111"/>
    </row>
    <row r="70" spans="5:5" x14ac:dyDescent="0.2">
      <c r="E70" s="111"/>
    </row>
    <row r="71" spans="5:5" x14ac:dyDescent="0.2">
      <c r="E71" s="111"/>
    </row>
    <row r="72" spans="5:5" x14ac:dyDescent="0.2">
      <c r="E72" s="111"/>
    </row>
    <row r="73" spans="5:5" x14ac:dyDescent="0.2">
      <c r="E73" s="111"/>
    </row>
    <row r="74" spans="5:5" x14ac:dyDescent="0.2">
      <c r="E74" s="111"/>
    </row>
    <row r="75" spans="5:5" x14ac:dyDescent="0.2">
      <c r="E75" s="111"/>
    </row>
    <row r="76" spans="5:5" x14ac:dyDescent="0.2">
      <c r="E76" s="111"/>
    </row>
    <row r="77" spans="5:5" x14ac:dyDescent="0.2">
      <c r="E77" s="111"/>
    </row>
    <row r="78" spans="5:5" x14ac:dyDescent="0.2">
      <c r="E78" s="111"/>
    </row>
    <row r="79" spans="5:5" x14ac:dyDescent="0.2">
      <c r="E79" s="111"/>
    </row>
    <row r="80" spans="5:5" x14ac:dyDescent="0.2">
      <c r="E80" s="111"/>
    </row>
    <row r="81" spans="5:5" x14ac:dyDescent="0.2">
      <c r="E81" s="111"/>
    </row>
    <row r="82" spans="5:5" x14ac:dyDescent="0.2">
      <c r="E82" s="111"/>
    </row>
    <row r="83" spans="5:5" x14ac:dyDescent="0.2">
      <c r="E83" s="111"/>
    </row>
    <row r="84" spans="5:5" x14ac:dyDescent="0.2">
      <c r="E84" s="111"/>
    </row>
    <row r="85" spans="5:5" x14ac:dyDescent="0.2">
      <c r="E85" s="111"/>
    </row>
    <row r="86" spans="5:5" x14ac:dyDescent="0.2">
      <c r="E86" s="111"/>
    </row>
    <row r="87" spans="5:5" x14ac:dyDescent="0.2">
      <c r="E87" s="111"/>
    </row>
    <row r="88" spans="5:5" x14ac:dyDescent="0.2">
      <c r="E88" s="111"/>
    </row>
    <row r="89" spans="5:5" x14ac:dyDescent="0.2">
      <c r="E89" s="111"/>
    </row>
    <row r="90" spans="5:5" x14ac:dyDescent="0.2">
      <c r="E90" s="111"/>
    </row>
    <row r="91" spans="5:5" x14ac:dyDescent="0.2">
      <c r="E91" s="111"/>
    </row>
    <row r="92" spans="5:5" x14ac:dyDescent="0.2">
      <c r="E92" s="111"/>
    </row>
    <row r="93" spans="5:5" x14ac:dyDescent="0.2">
      <c r="E93" s="111"/>
    </row>
    <row r="94" spans="5:5" x14ac:dyDescent="0.2">
      <c r="E94" s="111"/>
    </row>
    <row r="95" spans="5:5" x14ac:dyDescent="0.2">
      <c r="E95" s="111"/>
    </row>
    <row r="96" spans="5:5" x14ac:dyDescent="0.2">
      <c r="E96" s="111"/>
    </row>
    <row r="97" spans="1:7" x14ac:dyDescent="0.2">
      <c r="E97" s="111"/>
    </row>
    <row r="98" spans="1:7" x14ac:dyDescent="0.2">
      <c r="E98" s="111"/>
    </row>
    <row r="99" spans="1:7" x14ac:dyDescent="0.2">
      <c r="E99" s="111"/>
    </row>
    <row r="100" spans="1:7" x14ac:dyDescent="0.2">
      <c r="A100" s="147"/>
      <c r="B100" s="147"/>
    </row>
    <row r="101" spans="1:7" x14ac:dyDescent="0.2">
      <c r="C101" s="148"/>
      <c r="D101" s="148"/>
      <c r="E101" s="149"/>
      <c r="F101" s="148"/>
      <c r="G101" s="150"/>
    </row>
    <row r="102" spans="1:7" x14ac:dyDescent="0.2">
      <c r="A102" s="147"/>
      <c r="B102" s="147"/>
    </row>
  </sheetData>
  <mergeCells count="4">
    <mergeCell ref="A1:I1"/>
    <mergeCell ref="A3:B3"/>
    <mergeCell ref="A4:B4"/>
    <mergeCell ref="G4:I4"/>
  </mergeCells>
  <printOptions gridLinesSet="0"/>
  <pageMargins left="0.59055118110236227" right="0.39370078740157483" top="0.19685039370078741" bottom="0.19685039370078741" header="0" footer="0.19685039370078741"/>
  <pageSetup paperSize="9" orientation="landscape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41</vt:i4>
      </vt:variant>
    </vt:vector>
  </HeadingPairs>
  <TitlesOfParts>
    <vt:vector size="44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SloupecCH</vt:lpstr>
      <vt:lpstr>SloupecJC</vt:lpstr>
      <vt:lpstr>SloupecJH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starostka</cp:lastModifiedBy>
  <dcterms:created xsi:type="dcterms:W3CDTF">2023-05-02T09:14:08Z</dcterms:created>
  <dcterms:modified xsi:type="dcterms:W3CDTF">2023-06-12T10:53:43Z</dcterms:modified>
</cp:coreProperties>
</file>