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arostka\Desktop\"/>
    </mc:Choice>
  </mc:AlternateContent>
  <bookViews>
    <workbookView xWindow="0" yWindow="0" windowWidth="28800" windowHeight="12435"/>
  </bookViews>
  <sheets>
    <sheet name="Stavba" sheetId="1" r:id="rId1"/>
    <sheet name="0020  KL" sheetId="2" r:id="rId2"/>
    <sheet name="0020  Rek" sheetId="3" r:id="rId3"/>
    <sheet name="0020  Pol" sheetId="4" r:id="rId4"/>
    <sheet name="0021  KL" sheetId="5" r:id="rId5"/>
    <sheet name="0021  Rek" sheetId="6" r:id="rId6"/>
    <sheet name="0021  Pol" sheetId="7" r:id="rId7"/>
  </sheets>
  <definedNames>
    <definedName name="CelkemObjekty" localSheetId="0">Stavba!$F$32</definedName>
    <definedName name="CisloStavby" localSheetId="0">Stavba!$D$5</definedName>
    <definedName name="dadresa" localSheetId="0">Stavba!$D$8</definedName>
    <definedName name="DIČ" localSheetId="0">Stavba!$K$8</definedName>
    <definedName name="dmisto" localSheetId="0">Stavba!$D$9</definedName>
    <definedName name="dpsc" localSheetId="0">Stavba!$C$9</definedName>
    <definedName name="IČO" localSheetId="0">Stavba!$K$7</definedName>
    <definedName name="NazevObjektu" localSheetId="0">Stavba!$C$29</definedName>
    <definedName name="NazevStavby" localSheetId="0">Stavba!$E$5</definedName>
    <definedName name="_xlnm.Print_Titles" localSheetId="3">'0020  Pol'!$1:$6</definedName>
    <definedName name="_xlnm.Print_Titles" localSheetId="2">'0020  Rek'!$1:$6</definedName>
    <definedName name="_xlnm.Print_Titles" localSheetId="6">'0021  Pol'!$1:$6</definedName>
    <definedName name="_xlnm.Print_Titles" localSheetId="5">'0021  Rek'!$1:$6</definedName>
    <definedName name="Objednatel" localSheetId="0">Stavba!$D$11</definedName>
    <definedName name="Objekt" localSheetId="0">Stavba!$B$29</definedName>
    <definedName name="_xlnm.Print_Area" localSheetId="1">'0020  KL'!$A$1:$G$45</definedName>
    <definedName name="_xlnm.Print_Area" localSheetId="3">'0020  Pol'!$A$1:$K$18</definedName>
    <definedName name="_xlnm.Print_Area" localSheetId="2">'0020  Rek'!$A$1:$I$23</definedName>
    <definedName name="_xlnm.Print_Area" localSheetId="4">'0021  KL'!$A$1:$G$45</definedName>
    <definedName name="_xlnm.Print_Area" localSheetId="6">'0021  Pol'!$A$1:$K$12</definedName>
    <definedName name="_xlnm.Print_Area" localSheetId="5">'0021  Rek'!$A$1:$I$23</definedName>
    <definedName name="_xlnm.Print_Area" localSheetId="0">Stavba!$B$1:$J$71</definedName>
    <definedName name="odic" localSheetId="0">Stavba!$K$12</definedName>
    <definedName name="oico" localSheetId="0">Stavba!$K$11</definedName>
    <definedName name="omisto" localSheetId="0">Stavba!$D$13</definedName>
    <definedName name="onazev" localSheetId="0">Stavba!$D$12</definedName>
    <definedName name="opsc" localSheetId="0">Stavba!$C$13</definedName>
    <definedName name="SazbaDPH1" localSheetId="0">Stavba!$D$19</definedName>
    <definedName name="SazbaDPH2" localSheetId="0">Stavba!$D$21</definedName>
    <definedName name="solver_lin" localSheetId="3" hidden="1">0</definedName>
    <definedName name="solver_lin" localSheetId="6" hidden="1">0</definedName>
    <definedName name="solver_num" localSheetId="3" hidden="1">0</definedName>
    <definedName name="solver_num" localSheetId="6" hidden="1">0</definedName>
    <definedName name="solver_opt" localSheetId="3" hidden="1">'0020  Pol'!#REF!</definedName>
    <definedName name="solver_opt" localSheetId="6" hidden="1">'0021  Pol'!#REF!</definedName>
    <definedName name="solver_typ" localSheetId="3" hidden="1">1</definedName>
    <definedName name="solver_typ" localSheetId="6" hidden="1">1</definedName>
    <definedName name="solver_val" localSheetId="3" hidden="1">0</definedName>
    <definedName name="solver_val" localSheetId="6" hidden="1">0</definedName>
    <definedName name="SoucetDilu" localSheetId="0">Stavba!$F$52:$J$52</definedName>
    <definedName name="StavbaCelkem" localSheetId="0">Stavba!$H$32</definedName>
    <definedName name="Zhotovitel" localSheetId="0">Stavba!$D$7</definedName>
  </definedNames>
  <calcPr calcId="152511"/>
</workbook>
</file>

<file path=xl/calcChain.xml><?xml version="1.0" encoding="utf-8"?>
<calcChain xmlns="http://schemas.openxmlformats.org/spreadsheetml/2006/main">
  <c r="I21" i="6" l="1"/>
  <c r="D21" i="5"/>
  <c r="I20" i="6"/>
  <c r="G21" i="5" s="1"/>
  <c r="D20" i="5"/>
  <c r="I19" i="6"/>
  <c r="G20" i="5" s="1"/>
  <c r="D19" i="5"/>
  <c r="I18" i="6"/>
  <c r="G19" i="5" s="1"/>
  <c r="D18" i="5"/>
  <c r="I17" i="6"/>
  <c r="G18" i="5" s="1"/>
  <c r="D17" i="5"/>
  <c r="I16" i="6"/>
  <c r="G17" i="5" s="1"/>
  <c r="D16" i="5"/>
  <c r="I15" i="6"/>
  <c r="G16" i="5" s="1"/>
  <c r="D15" i="5"/>
  <c r="I14" i="6"/>
  <c r="H22" i="6" s="1"/>
  <c r="G23" i="5" s="1"/>
  <c r="BE11" i="7"/>
  <c r="BE12" i="7" s="1"/>
  <c r="BD11" i="7"/>
  <c r="BC11" i="7"/>
  <c r="BC12" i="7" s="1"/>
  <c r="BB11" i="7"/>
  <c r="BA11" i="7"/>
  <c r="BA12" i="7" s="1"/>
  <c r="E8" i="6" s="1"/>
  <c r="K11" i="7"/>
  <c r="I11" i="7"/>
  <c r="I12" i="7" s="1"/>
  <c r="G11" i="7"/>
  <c r="I8" i="6"/>
  <c r="G8" i="6"/>
  <c r="B8" i="6"/>
  <c r="A8" i="6"/>
  <c r="BD12" i="7"/>
  <c r="H8" i="6" s="1"/>
  <c r="BB12" i="7"/>
  <c r="F8" i="6" s="1"/>
  <c r="K12" i="7"/>
  <c r="G12" i="7"/>
  <c r="BE8" i="7"/>
  <c r="BD8" i="7"/>
  <c r="BD9" i="7" s="1"/>
  <c r="BC8" i="7"/>
  <c r="BB8" i="7"/>
  <c r="BB9" i="7" s="1"/>
  <c r="K8" i="7"/>
  <c r="K9" i="7" s="1"/>
  <c r="I8" i="7"/>
  <c r="G8" i="7"/>
  <c r="H7" i="6"/>
  <c r="F7" i="6"/>
  <c r="B7" i="6"/>
  <c r="A7" i="6"/>
  <c r="BE9" i="7"/>
  <c r="I7" i="6" s="1"/>
  <c r="BC9" i="7"/>
  <c r="G7" i="6" s="1"/>
  <c r="I9" i="7"/>
  <c r="E4" i="7"/>
  <c r="F3" i="7"/>
  <c r="C33" i="5"/>
  <c r="F33" i="5" s="1"/>
  <c r="C31" i="5"/>
  <c r="G7" i="5"/>
  <c r="I21" i="3"/>
  <c r="D21" i="2"/>
  <c r="I20" i="3"/>
  <c r="G21" i="2" s="1"/>
  <c r="D20" i="2"/>
  <c r="I19" i="3"/>
  <c r="G20" i="2" s="1"/>
  <c r="D19" i="2"/>
  <c r="I18" i="3"/>
  <c r="G19" i="2" s="1"/>
  <c r="D18" i="2"/>
  <c r="I17" i="3"/>
  <c r="G18" i="2" s="1"/>
  <c r="D17" i="2"/>
  <c r="I16" i="3"/>
  <c r="G17" i="2" s="1"/>
  <c r="D16" i="2"/>
  <c r="I15" i="3"/>
  <c r="G16" i="2" s="1"/>
  <c r="D15" i="2"/>
  <c r="I14" i="3"/>
  <c r="G15" i="2" s="1"/>
  <c r="BE17" i="4"/>
  <c r="BE18" i="4" s="1"/>
  <c r="I8" i="3" s="1"/>
  <c r="BD17" i="4"/>
  <c r="BD18" i="4" s="1"/>
  <c r="H8" i="3" s="1"/>
  <c r="BC17" i="4"/>
  <c r="BB17" i="4"/>
  <c r="K17" i="4"/>
  <c r="K18" i="4" s="1"/>
  <c r="I17" i="4"/>
  <c r="G17" i="4"/>
  <c r="BA17" i="4" s="1"/>
  <c r="BA18" i="4" s="1"/>
  <c r="E8" i="3" s="1"/>
  <c r="B8" i="3"/>
  <c r="A8" i="3"/>
  <c r="BC18" i="4"/>
  <c r="G8" i="3" s="1"/>
  <c r="BB18" i="4"/>
  <c r="F8" i="3" s="1"/>
  <c r="I18" i="4"/>
  <c r="G18" i="4"/>
  <c r="BE14" i="4"/>
  <c r="BD14" i="4"/>
  <c r="BC14" i="4"/>
  <c r="BB14" i="4"/>
  <c r="K14" i="4"/>
  <c r="I14" i="4"/>
  <c r="G14" i="4"/>
  <c r="BA14" i="4" s="1"/>
  <c r="BE13" i="4"/>
  <c r="BD13" i="4"/>
  <c r="BC13" i="4"/>
  <c r="BB13" i="4"/>
  <c r="K13" i="4"/>
  <c r="I13" i="4"/>
  <c r="G13" i="4"/>
  <c r="BA13" i="4" s="1"/>
  <c r="BE12" i="4"/>
  <c r="BD12" i="4"/>
  <c r="BC12" i="4"/>
  <c r="BB12" i="4"/>
  <c r="K12" i="4"/>
  <c r="I12" i="4"/>
  <c r="G12" i="4"/>
  <c r="BA12" i="4" s="1"/>
  <c r="BE11" i="4"/>
  <c r="BD11" i="4"/>
  <c r="BC11" i="4"/>
  <c r="BB11" i="4"/>
  <c r="K11" i="4"/>
  <c r="I11" i="4"/>
  <c r="G11" i="4"/>
  <c r="BA11" i="4" s="1"/>
  <c r="BE10" i="4"/>
  <c r="BD10" i="4"/>
  <c r="BC10" i="4"/>
  <c r="BB10" i="4"/>
  <c r="K10" i="4"/>
  <c r="I10" i="4"/>
  <c r="G10" i="4"/>
  <c r="BA10" i="4" s="1"/>
  <c r="BE9" i="4"/>
  <c r="BD9" i="4"/>
  <c r="BC9" i="4"/>
  <c r="BB9" i="4"/>
  <c r="K9" i="4"/>
  <c r="I9" i="4"/>
  <c r="G9" i="4"/>
  <c r="BA9" i="4" s="1"/>
  <c r="BE8" i="4"/>
  <c r="BD8" i="4"/>
  <c r="BD15" i="4" s="1"/>
  <c r="H7" i="3" s="1"/>
  <c r="BC8" i="4"/>
  <c r="BB8" i="4"/>
  <c r="K8" i="4"/>
  <c r="I8" i="4"/>
  <c r="G8" i="4"/>
  <c r="BA8" i="4" s="1"/>
  <c r="B7" i="3"/>
  <c r="A7" i="3"/>
  <c r="BE15" i="4"/>
  <c r="I7" i="3" s="1"/>
  <c r="E4" i="4"/>
  <c r="F3" i="4"/>
  <c r="C33" i="2"/>
  <c r="F33" i="2" s="1"/>
  <c r="C31" i="2"/>
  <c r="G7" i="2"/>
  <c r="H70" i="1"/>
  <c r="J52" i="1"/>
  <c r="I52" i="1"/>
  <c r="H52" i="1"/>
  <c r="G52" i="1"/>
  <c r="F52" i="1"/>
  <c r="H41" i="1"/>
  <c r="G41" i="1"/>
  <c r="I40" i="1"/>
  <c r="F40" i="1" s="1"/>
  <c r="I39" i="1"/>
  <c r="F39" i="1" s="1"/>
  <c r="H38" i="1"/>
  <c r="G38" i="1"/>
  <c r="H32" i="1"/>
  <c r="I21" i="1" s="1"/>
  <c r="I22" i="1" s="1"/>
  <c r="G32" i="1"/>
  <c r="I31" i="1"/>
  <c r="F31" i="1" s="1"/>
  <c r="I30" i="1"/>
  <c r="H29" i="1"/>
  <c r="G29" i="1"/>
  <c r="D22" i="1"/>
  <c r="D20" i="1"/>
  <c r="I19" i="1"/>
  <c r="I2" i="1"/>
  <c r="BA15" i="4" l="1"/>
  <c r="E7" i="3" s="1"/>
  <c r="K15" i="4"/>
  <c r="BC15" i="4"/>
  <c r="G7" i="3" s="1"/>
  <c r="G9" i="3" s="1"/>
  <c r="C18" i="2" s="1"/>
  <c r="H22" i="3"/>
  <c r="G23" i="2" s="1"/>
  <c r="G22" i="2" s="1"/>
  <c r="I20" i="1"/>
  <c r="G15" i="5"/>
  <c r="I23" i="1"/>
  <c r="I9" i="6"/>
  <c r="C21" i="5" s="1"/>
  <c r="H9" i="6"/>
  <c r="C17" i="5" s="1"/>
  <c r="G22" i="5"/>
  <c r="G9" i="6"/>
  <c r="C18" i="5" s="1"/>
  <c r="F9" i="6"/>
  <c r="C16" i="5" s="1"/>
  <c r="BA8" i="7"/>
  <c r="BA9" i="7" s="1"/>
  <c r="E7" i="6" s="1"/>
  <c r="E9" i="6" s="1"/>
  <c r="C15" i="5" s="1"/>
  <c r="G9" i="7"/>
  <c r="E9" i="3"/>
  <c r="C15" i="2" s="1"/>
  <c r="I9" i="3"/>
  <c r="C21" i="2" s="1"/>
  <c r="I32" i="1"/>
  <c r="F30" i="1"/>
  <c r="F32" i="1" s="1"/>
  <c r="I41" i="1"/>
  <c r="F41" i="1"/>
  <c r="E51" i="1"/>
  <c r="E52" i="1"/>
  <c r="E49" i="1"/>
  <c r="E50" i="1"/>
  <c r="G15" i="4"/>
  <c r="BB15" i="4"/>
  <c r="F7" i="3" s="1"/>
  <c r="F9" i="3" s="1"/>
  <c r="C16" i="2" s="1"/>
  <c r="I15" i="4"/>
  <c r="H9" i="3"/>
  <c r="C17" i="2" s="1"/>
  <c r="C19" i="5" l="1"/>
  <c r="C22" i="5" s="1"/>
  <c r="C23" i="5" s="1"/>
  <c r="F30" i="5" s="1"/>
  <c r="F31" i="5"/>
  <c r="F34" i="5" s="1"/>
  <c r="C19" i="2"/>
  <c r="C22" i="2" s="1"/>
  <c r="C23" i="2" s="1"/>
  <c r="F30" i="2" s="1"/>
  <c r="F31" i="2"/>
  <c r="F34" i="2" s="1"/>
  <c r="J39" i="1"/>
  <c r="J41" i="1"/>
  <c r="J40" i="1"/>
  <c r="J32" i="1"/>
  <c r="J30" i="1"/>
  <c r="J31" i="1"/>
</calcChain>
</file>

<file path=xl/sharedStrings.xml><?xml version="1.0" encoding="utf-8"?>
<sst xmlns="http://schemas.openxmlformats.org/spreadsheetml/2006/main" count="363" uniqueCount="156">
  <si>
    <t xml:space="preserve">Datum: </t>
  </si>
  <si>
    <t xml:space="preserve"> </t>
  </si>
  <si>
    <t>Stavba :</t>
  </si>
  <si>
    <t xml:space="preserve">Objednatel : </t>
  </si>
  <si>
    <t>IČO :</t>
  </si>
  <si>
    <t>DIČ :</t>
  </si>
  <si>
    <t xml:space="preserve">Zhotovitel : </t>
  </si>
  <si>
    <t>Za zhotovitele :</t>
  </si>
  <si>
    <t>Za objednatele :</t>
  </si>
  <si>
    <t>_______________</t>
  </si>
  <si>
    <t>Rozpočtové náklady</t>
  </si>
  <si>
    <t>Základ pro DPH</t>
  </si>
  <si>
    <t>%</t>
  </si>
  <si>
    <t xml:space="preserve">DPH </t>
  </si>
  <si>
    <t>Cena celkem za stavbu</t>
  </si>
  <si>
    <t>Rekapitulace stavebních objektů a provozních souborů</t>
  </si>
  <si>
    <t>Číslo a název objektu / provozního souboru</t>
  </si>
  <si>
    <t>Cena celkem</t>
  </si>
  <si>
    <t>DPH celkem</t>
  </si>
  <si>
    <t>Celkem za stavbu</t>
  </si>
  <si>
    <t>Rekapitulace stavebních rozpočtů</t>
  </si>
  <si>
    <t>Číslo objektu</t>
  </si>
  <si>
    <t>Číslo a název rozpočtu</t>
  </si>
  <si>
    <t>Rekapitulace stavebních dílů</t>
  </si>
  <si>
    <t>Číslo a název dílu</t>
  </si>
  <si>
    <t>HSV</t>
  </si>
  <si>
    <t>PSV</t>
  </si>
  <si>
    <t>Dodávka</t>
  </si>
  <si>
    <t>Montáž</t>
  </si>
  <si>
    <t>HZS</t>
  </si>
  <si>
    <t>Rekapitulace vedlejších rozpočtových nákladů</t>
  </si>
  <si>
    <t>Název vedlejšího nákladu</t>
  </si>
  <si>
    <t>Rozpočet</t>
  </si>
  <si>
    <t xml:space="preserve">JKSO </t>
  </si>
  <si>
    <t>Objekt</t>
  </si>
  <si>
    <t xml:space="preserve">SKP </t>
  </si>
  <si>
    <t>Měrná jednotka</t>
  </si>
  <si>
    <t>Stavba</t>
  </si>
  <si>
    <t>Počet jednotek</t>
  </si>
  <si>
    <t>Náklady na m.j.</t>
  </si>
  <si>
    <t>Projektant</t>
  </si>
  <si>
    <t>Typ rozpočtu</t>
  </si>
  <si>
    <t>Zpracovatel projektu</t>
  </si>
  <si>
    <t>Objednatel</t>
  </si>
  <si>
    <t>Dodavatel</t>
  </si>
  <si>
    <t xml:space="preserve">Zakázkové číslo </t>
  </si>
  <si>
    <t>Rozpočtoval</t>
  </si>
  <si>
    <t>Počet listů</t>
  </si>
  <si>
    <t>ROZPOČTOVÉ NÁKLADY</t>
  </si>
  <si>
    <t>Základní rozpočtové náklady</t>
  </si>
  <si>
    <t>Ostatní rozpočtové náklady</t>
  </si>
  <si>
    <t>HSV celkem</t>
  </si>
  <si>
    <t>Z</t>
  </si>
  <si>
    <t>PSV celkem</t>
  </si>
  <si>
    <t>R</t>
  </si>
  <si>
    <t>M práce celkem</t>
  </si>
  <si>
    <t>N</t>
  </si>
  <si>
    <t>M dodávky celkem</t>
  </si>
  <si>
    <t>ZRN celkem</t>
  </si>
  <si>
    <t>ZRN+HZS</t>
  </si>
  <si>
    <t>Ostatní náklady neuvedené</t>
  </si>
  <si>
    <t>ZRN+ost.náklady+HZS</t>
  </si>
  <si>
    <t>Ostatní náklady celkem</t>
  </si>
  <si>
    <t>Vypracoval</t>
  </si>
  <si>
    <t>Za zhotovitele</t>
  </si>
  <si>
    <t>Za objednatele</t>
  </si>
  <si>
    <t>Jméno :</t>
  </si>
  <si>
    <t>Datum :</t>
  </si>
  <si>
    <t>Podpis :</t>
  </si>
  <si>
    <t>Podpis:</t>
  </si>
  <si>
    <t xml:space="preserve">%  </t>
  </si>
  <si>
    <t>DPH</t>
  </si>
  <si>
    <t xml:space="preserve">% </t>
  </si>
  <si>
    <t>CENA ZA OBJEKT CELKEM</t>
  </si>
  <si>
    <t>Poznámka :</t>
  </si>
  <si>
    <t>Rozpočet :</t>
  </si>
  <si>
    <t>Objekt :</t>
  </si>
  <si>
    <t>REKAPITULACE  STAVEBNÍCH  DÍLŮ</t>
  </si>
  <si>
    <t>Stavební díl</t>
  </si>
  <si>
    <t>CELKEM  OBJEKT</t>
  </si>
  <si>
    <t>VEDLEJŠÍ ROZPOČTOVÉ  NÁKLADY</t>
  </si>
  <si>
    <t>Název VRN</t>
  </si>
  <si>
    <t>Kč</t>
  </si>
  <si>
    <t>Základna</t>
  </si>
  <si>
    <t>CELKEM VRN</t>
  </si>
  <si>
    <t>Rozpočet:</t>
  </si>
  <si>
    <t>P.č.</t>
  </si>
  <si>
    <t>Číslo položky</t>
  </si>
  <si>
    <t>Název položky</t>
  </si>
  <si>
    <t>MJ</t>
  </si>
  <si>
    <t>množství</t>
  </si>
  <si>
    <t>cena / MJ</t>
  </si>
  <si>
    <t>celkem (Kč)</t>
  </si>
  <si>
    <t>Jednotková hmotnost</t>
  </si>
  <si>
    <t>Celková hmotnost</t>
  </si>
  <si>
    <t>Jednotková dem.hmot.</t>
  </si>
  <si>
    <t>Celková dem.hmot.</t>
  </si>
  <si>
    <t>Díl:</t>
  </si>
  <si>
    <t>1</t>
  </si>
  <si>
    <t>Zemní práce</t>
  </si>
  <si>
    <t>Celkem za</t>
  </si>
  <si>
    <t>SLEPÝ ROZPOČET</t>
  </si>
  <si>
    <t>Slepý rozpočet</t>
  </si>
  <si>
    <t>0017</t>
  </si>
  <si>
    <t>Obnova rybníka Bašta v k.ú.Tři Dvory</t>
  </si>
  <si>
    <t>0017 Obnova rybníka Bašta v k.ú.Tři Dvory</t>
  </si>
  <si>
    <t>0020</t>
  </si>
  <si>
    <t>SO-01 Odstranění nánosů</t>
  </si>
  <si>
    <t>0020 SO-01 Odstranění nánosů</t>
  </si>
  <si>
    <t/>
  </si>
  <si>
    <t>1 Zemní práce</t>
  </si>
  <si>
    <t>111103401R00</t>
  </si>
  <si>
    <t xml:space="preserve">Vyřezání rákosu a orobince </t>
  </si>
  <si>
    <t>har</t>
  </si>
  <si>
    <t>115101202R00</t>
  </si>
  <si>
    <t xml:space="preserve">Čerpání vody na výšku do 10 m, přítok 500 - 1000 l </t>
  </si>
  <si>
    <t>h</t>
  </si>
  <si>
    <t>122201102R00</t>
  </si>
  <si>
    <t xml:space="preserve">Odkopávky nezapažené v hor. 3 do 1000 m3 </t>
  </si>
  <si>
    <t>m3</t>
  </si>
  <si>
    <t>122703601R00</t>
  </si>
  <si>
    <t xml:space="preserve">Odstranění nánosu při únosnosti dna 15 - 40 kPa </t>
  </si>
  <si>
    <t>162301101R00</t>
  </si>
  <si>
    <t xml:space="preserve">Vodorovné přemístění výkopku z hor.1-4 do 500 m </t>
  </si>
  <si>
    <t>171201201R00</t>
  </si>
  <si>
    <t xml:space="preserve">Uložení sypaniny na skl.-modelace na výšku přes 2m </t>
  </si>
  <si>
    <t>182101101R00</t>
  </si>
  <si>
    <t xml:space="preserve">Svahování v zářezech v hor. 1 - 4 </t>
  </si>
  <si>
    <t>m2</t>
  </si>
  <si>
    <t>99</t>
  </si>
  <si>
    <t>Staveništní přesun hmot</t>
  </si>
  <si>
    <t>99 Staveništní přesun hmot</t>
  </si>
  <si>
    <t>181101101R00</t>
  </si>
  <si>
    <t xml:space="preserve">Úprava pláně v zářezech v hor. 1-4, bez zhutnění </t>
  </si>
  <si>
    <t>Ztížené výrobní podmínky</t>
  </si>
  <si>
    <t>Oborová přirážka</t>
  </si>
  <si>
    <t>Přesun stavebních kapacit</t>
  </si>
  <si>
    <t>Mimostaveništní doprava</t>
  </si>
  <si>
    <t>Zařízení staveniště</t>
  </si>
  <si>
    <t>Provoz investora</t>
  </si>
  <si>
    <t>Kompletační činnost (IČD)</t>
  </si>
  <si>
    <t>Rezerva rozpočtu</t>
  </si>
  <si>
    <t>Obec Tři Dvory</t>
  </si>
  <si>
    <t>Projektový ateliér Dlabáček s.r.o. H.Králové</t>
  </si>
  <si>
    <t>0021</t>
  </si>
  <si>
    <t>SO-02 Opevnění svahů</t>
  </si>
  <si>
    <t>0021 SO-02 Opevnění svahů</t>
  </si>
  <si>
    <t>4</t>
  </si>
  <si>
    <t>Vodorovné konstrukce</t>
  </si>
  <si>
    <t>4 Vodorovné konstrukce</t>
  </si>
  <si>
    <t>462511270R00</t>
  </si>
  <si>
    <t xml:space="preserve">Zához z kamene bez proštěrk. z terénu do 200 kg </t>
  </si>
  <si>
    <t>998331011R00</t>
  </si>
  <si>
    <t xml:space="preserve">Přesun hmot pro nádrže </t>
  </si>
  <si>
    <t>t</t>
  </si>
  <si>
    <t>Slepý rozpočet stavby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</si>
</sst>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%"/>
    <numFmt numFmtId="165" formatCode="0.0"/>
    <numFmt numFmtId="166" formatCode="dd/mm/yy"/>
    <numFmt numFmtId="167" formatCode="#,##0\ &quot;Kč&quot;"/>
    <numFmt numFmtId="168" formatCode="0.00000"/>
  </numFmts>
  <fonts count="17" x14ac:knownFonts="1">
    <font>
      <sz val="10"/>
      <name val="Arial CE"/>
      <charset val="238"/>
    </font>
    <font>
      <sz val="10"/>
      <name val="Arial"/>
      <family val="2"/>
      <charset val="238"/>
    </font>
    <font>
      <b/>
      <sz val="14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 CE"/>
    </font>
    <font>
      <b/>
      <u/>
      <sz val="12"/>
      <name val="Arial"/>
      <family val="2"/>
      <charset val="238"/>
    </font>
    <font>
      <b/>
      <u/>
      <sz val="10"/>
      <name val="Arial"/>
      <family val="2"/>
      <charset val="238"/>
    </font>
    <font>
      <u/>
      <sz val="10"/>
      <name val="Arial"/>
      <family val="2"/>
      <charset val="238"/>
    </font>
    <font>
      <sz val="10"/>
      <color indexed="9"/>
      <name val="Arial"/>
      <family val="2"/>
      <charset val="238"/>
    </font>
    <font>
      <b/>
      <i/>
      <sz val="10"/>
      <name val="Arial"/>
      <family val="2"/>
      <charset val="238"/>
    </font>
    <font>
      <i/>
      <sz val="8"/>
      <name val="Arial"/>
      <family val="2"/>
      <charset val="238"/>
    </font>
    <font>
      <i/>
      <sz val="9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322">
    <xf numFmtId="0" fontId="0" fillId="0" borderId="0" xfId="0"/>
    <xf numFmtId="0" fontId="1" fillId="0" borderId="0" xfId="0" applyFont="1"/>
    <xf numFmtId="0" fontId="1" fillId="0" borderId="0" xfId="0" applyFont="1" applyAlignment="1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2" fillId="0" borderId="0" xfId="0" applyFont="1" applyAlignment="1"/>
    <xf numFmtId="0" fontId="3" fillId="0" borderId="0" xfId="0" applyFont="1" applyAlignment="1">
      <alignment horizontal="right"/>
    </xf>
    <xf numFmtId="14" fontId="3" fillId="0" borderId="0" xfId="0" applyNumberFormat="1" applyFont="1" applyAlignment="1">
      <alignment horizontal="left"/>
    </xf>
    <xf numFmtId="0" fontId="4" fillId="0" borderId="0" xfId="0" applyFont="1" applyAlignment="1">
      <alignment horizontal="right"/>
    </xf>
    <xf numFmtId="49" fontId="1" fillId="0" borderId="0" xfId="0" applyNumberFormat="1" applyFont="1"/>
    <xf numFmtId="0" fontId="5" fillId="0" borderId="0" xfId="0" applyFont="1" applyAlignment="1">
      <alignment horizontal="right"/>
    </xf>
    <xf numFmtId="49" fontId="6" fillId="0" borderId="0" xfId="0" applyNumberFormat="1" applyFont="1" applyAlignment="1">
      <alignment horizontal="left"/>
    </xf>
    <xf numFmtId="0" fontId="6" fillId="0" borderId="0" xfId="0" applyFont="1" applyAlignment="1">
      <alignment horizontal="left"/>
    </xf>
    <xf numFmtId="0" fontId="7" fillId="0" borderId="0" xfId="0" applyFont="1"/>
    <xf numFmtId="0" fontId="7" fillId="0" borderId="0" xfId="0" applyFont="1" applyAlignment="1"/>
    <xf numFmtId="0" fontId="7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4" fillId="2" borderId="1" xfId="0" applyFont="1" applyFill="1" applyBorder="1" applyAlignment="1">
      <alignment wrapText="1"/>
    </xf>
    <xf numFmtId="0" fontId="4" fillId="2" borderId="2" xfId="0" applyFont="1" applyFill="1" applyBorder="1" applyAlignment="1">
      <alignment wrapText="1"/>
    </xf>
    <xf numFmtId="0" fontId="4" fillId="2" borderId="3" xfId="0" applyFont="1" applyFill="1" applyBorder="1" applyAlignment="1">
      <alignment wrapText="1"/>
    </xf>
    <xf numFmtId="0" fontId="4" fillId="2" borderId="1" xfId="0" applyFont="1" applyFill="1" applyBorder="1" applyAlignment="1">
      <alignment horizontal="right" wrapText="1"/>
    </xf>
    <xf numFmtId="0" fontId="1" fillId="2" borderId="2" xfId="0" applyFont="1" applyFill="1" applyBorder="1" applyAlignment="1"/>
    <xf numFmtId="0" fontId="4" fillId="2" borderId="2" xfId="0" applyFont="1" applyFill="1" applyBorder="1" applyAlignment="1">
      <alignment horizontal="right" wrapText="1"/>
    </xf>
    <xf numFmtId="0" fontId="4" fillId="2" borderId="3" xfId="0" applyFont="1" applyFill="1" applyBorder="1" applyAlignment="1">
      <alignment horizontal="right" vertical="center"/>
    </xf>
    <xf numFmtId="0" fontId="4" fillId="3" borderId="0" xfId="0" applyFont="1" applyFill="1" applyBorder="1" applyAlignment="1">
      <alignment horizontal="right" wrapText="1"/>
    </xf>
    <xf numFmtId="0" fontId="1" fillId="0" borderId="4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1" fontId="1" fillId="0" borderId="0" xfId="0" applyNumberFormat="1" applyFont="1" applyBorder="1" applyAlignment="1">
      <alignment horizontal="right" vertical="center"/>
    </xf>
    <xf numFmtId="0" fontId="1" fillId="0" borderId="5" xfId="0" applyFont="1" applyBorder="1" applyAlignment="1">
      <alignment vertical="center"/>
    </xf>
    <xf numFmtId="4" fontId="1" fillId="0" borderId="6" xfId="0" applyNumberFormat="1" applyFont="1" applyBorder="1" applyAlignment="1">
      <alignment horizontal="right" vertical="center"/>
    </xf>
    <xf numFmtId="4" fontId="1" fillId="0" borderId="7" xfId="0" applyNumberFormat="1" applyFont="1" applyBorder="1" applyAlignment="1">
      <alignment horizontal="right" vertical="center"/>
    </xf>
    <xf numFmtId="4" fontId="1" fillId="3" borderId="0" xfId="0" applyNumberFormat="1" applyFont="1" applyFill="1" applyBorder="1" applyAlignment="1">
      <alignment vertical="center"/>
    </xf>
    <xf numFmtId="4" fontId="1" fillId="0" borderId="4" xfId="0" applyNumberFormat="1" applyFont="1" applyBorder="1" applyAlignment="1">
      <alignment horizontal="right" vertical="center"/>
    </xf>
    <xf numFmtId="4" fontId="1" fillId="0" borderId="0" xfId="0" applyNumberFormat="1" applyFont="1" applyBorder="1" applyAlignment="1">
      <alignment horizontal="right" vertical="center"/>
    </xf>
    <xf numFmtId="4" fontId="1" fillId="0" borderId="9" xfId="0" applyNumberFormat="1" applyFont="1" applyBorder="1" applyAlignment="1">
      <alignment horizontal="right" vertical="center"/>
    </xf>
    <xf numFmtId="4" fontId="1" fillId="0" borderId="10" xfId="0" applyNumberFormat="1" applyFont="1" applyBorder="1" applyAlignment="1">
      <alignment horizontal="right" vertical="center"/>
    </xf>
    <xf numFmtId="0" fontId="6" fillId="4" borderId="1" xfId="0" applyFont="1" applyFill="1" applyBorder="1" applyAlignment="1">
      <alignment vertical="center"/>
    </xf>
    <xf numFmtId="0" fontId="7" fillId="4" borderId="2" xfId="0" applyFont="1" applyFill="1" applyBorder="1" applyAlignment="1">
      <alignment vertical="center"/>
    </xf>
    <xf numFmtId="0" fontId="1" fillId="4" borderId="2" xfId="0" applyFont="1" applyFill="1" applyBorder="1" applyAlignment="1">
      <alignment vertical="center"/>
    </xf>
    <xf numFmtId="4" fontId="6" fillId="4" borderId="12" xfId="0" applyNumberFormat="1" applyFont="1" applyFill="1" applyBorder="1" applyAlignment="1">
      <alignment horizontal="right" vertical="center"/>
    </xf>
    <xf numFmtId="4" fontId="6" fillId="4" borderId="13" xfId="0" applyNumberFormat="1" applyFont="1" applyFill="1" applyBorder="1" applyAlignment="1">
      <alignment horizontal="right" vertical="center"/>
    </xf>
    <xf numFmtId="4" fontId="7" fillId="3" borderId="0" xfId="0" applyNumberFormat="1" applyFont="1" applyFill="1" applyBorder="1" applyAlignment="1">
      <alignment vertical="center"/>
    </xf>
    <xf numFmtId="0" fontId="2" fillId="0" borderId="0" xfId="0" applyFont="1" applyAlignment="1">
      <alignment horizontal="center"/>
    </xf>
    <xf numFmtId="4" fontId="1" fillId="0" borderId="0" xfId="0" applyNumberFormat="1" applyFont="1"/>
    <xf numFmtId="0" fontId="4" fillId="2" borderId="1" xfId="0" applyFont="1" applyFill="1" applyBorder="1" applyAlignment="1">
      <alignment vertical="center"/>
    </xf>
    <xf numFmtId="0" fontId="7" fillId="2" borderId="2" xfId="0" applyFont="1" applyFill="1" applyBorder="1" applyAlignment="1">
      <alignment vertical="center"/>
    </xf>
    <xf numFmtId="0" fontId="7" fillId="2" borderId="3" xfId="0" applyFont="1" applyFill="1" applyBorder="1" applyAlignment="1">
      <alignment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7" xfId="0" applyFont="1" applyBorder="1"/>
    <xf numFmtId="164" fontId="3" fillId="0" borderId="8" xfId="0" applyNumberFormat="1" applyFont="1" applyBorder="1"/>
    <xf numFmtId="3" fontId="4" fillId="0" borderId="16" xfId="0" applyNumberFormat="1" applyFont="1" applyBorder="1" applyAlignment="1">
      <alignment horizontal="right"/>
    </xf>
    <xf numFmtId="3" fontId="3" fillId="0" borderId="8" xfId="0" applyNumberFormat="1" applyFont="1" applyBorder="1" applyAlignment="1">
      <alignment horizontal="right"/>
    </xf>
    <xf numFmtId="3" fontId="3" fillId="0" borderId="16" xfId="0" applyNumberFormat="1" applyFont="1" applyBorder="1" applyAlignment="1">
      <alignment horizontal="right"/>
    </xf>
    <xf numFmtId="165" fontId="1" fillId="0" borderId="17" xfId="0" applyNumberFormat="1" applyFont="1" applyBorder="1"/>
    <xf numFmtId="49" fontId="3" fillId="0" borderId="4" xfId="0" applyNumberFormat="1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0" xfId="0" applyFont="1" applyBorder="1"/>
    <xf numFmtId="164" fontId="3" fillId="0" borderId="5" xfId="0" applyNumberFormat="1" applyFont="1" applyBorder="1"/>
    <xf numFmtId="3" fontId="4" fillId="0" borderId="17" xfId="0" applyNumberFormat="1" applyFont="1" applyBorder="1" applyAlignment="1">
      <alignment horizontal="right"/>
    </xf>
    <xf numFmtId="3" fontId="3" fillId="0" borderId="5" xfId="0" applyNumberFormat="1" applyFont="1" applyBorder="1" applyAlignment="1">
      <alignment horizontal="right"/>
    </xf>
    <xf numFmtId="3" fontId="3" fillId="0" borderId="17" xfId="0" applyNumberFormat="1" applyFont="1" applyBorder="1" applyAlignment="1">
      <alignment horizontal="right"/>
    </xf>
    <xf numFmtId="0" fontId="4" fillId="4" borderId="1" xfId="0" applyFont="1" applyFill="1" applyBorder="1" applyAlignment="1">
      <alignment vertical="center"/>
    </xf>
    <xf numFmtId="49" fontId="4" fillId="4" borderId="2" xfId="0" applyNumberFormat="1" applyFont="1" applyFill="1" applyBorder="1" applyAlignment="1">
      <alignment horizontal="left" vertical="center"/>
    </xf>
    <xf numFmtId="0" fontId="4" fillId="4" borderId="2" xfId="0" applyFont="1" applyFill="1" applyBorder="1" applyAlignment="1">
      <alignment vertical="center"/>
    </xf>
    <xf numFmtId="164" fontId="3" fillId="4" borderId="3" xfId="0" applyNumberFormat="1" applyFont="1" applyFill="1" applyBorder="1"/>
    <xf numFmtId="3" fontId="4" fillId="4" borderId="15" xfId="0" applyNumberFormat="1" applyFont="1" applyFill="1" applyBorder="1" applyAlignment="1">
      <alignment horizontal="right" vertical="center"/>
    </xf>
    <xf numFmtId="165" fontId="4" fillId="4" borderId="15" xfId="0" applyNumberFormat="1" applyFont="1" applyFill="1" applyBorder="1" applyAlignment="1">
      <alignment horizontal="right" vertical="center"/>
    </xf>
    <xf numFmtId="0" fontId="1" fillId="0" borderId="0" xfId="0" applyFont="1" applyAlignment="1">
      <alignment horizontal="left" vertical="top" wrapText="1"/>
    </xf>
    <xf numFmtId="0" fontId="4" fillId="2" borderId="15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vertical="center"/>
    </xf>
    <xf numFmtId="49" fontId="3" fillId="0" borderId="16" xfId="0" applyNumberFormat="1" applyFont="1" applyBorder="1" applyAlignment="1">
      <alignment horizontal="left"/>
    </xf>
    <xf numFmtId="0" fontId="3" fillId="0" borderId="6" xfId="0" applyFont="1" applyBorder="1" applyAlignment="1">
      <alignment horizontal="left"/>
    </xf>
    <xf numFmtId="49" fontId="3" fillId="0" borderId="17" xfId="0" applyNumberFormat="1" applyFont="1" applyBorder="1" applyAlignment="1">
      <alignment horizontal="left"/>
    </xf>
    <xf numFmtId="0" fontId="3" fillId="0" borderId="4" xfId="0" applyFont="1" applyBorder="1" applyAlignment="1">
      <alignment horizontal="left"/>
    </xf>
    <xf numFmtId="3" fontId="4" fillId="4" borderId="3" xfId="0" applyNumberFormat="1" applyFont="1" applyFill="1" applyBorder="1" applyAlignment="1">
      <alignment horizontal="right" vertical="center"/>
    </xf>
    <xf numFmtId="4" fontId="7" fillId="2" borderId="15" xfId="0" applyNumberFormat="1" applyFont="1" applyFill="1" applyBorder="1" applyAlignment="1">
      <alignment horizontal="center" vertical="center"/>
    </xf>
    <xf numFmtId="165" fontId="3" fillId="0" borderId="16" xfId="0" applyNumberFormat="1" applyFont="1" applyBorder="1"/>
    <xf numFmtId="165" fontId="3" fillId="0" borderId="17" xfId="0" applyNumberFormat="1" applyFont="1" applyBorder="1"/>
    <xf numFmtId="165" fontId="3" fillId="4" borderId="15" xfId="0" applyNumberFormat="1" applyFont="1" applyFill="1" applyBorder="1"/>
    <xf numFmtId="0" fontId="7" fillId="2" borderId="2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horizontal="center" vertical="center" wrapText="1"/>
    </xf>
    <xf numFmtId="164" fontId="3" fillId="0" borderId="7" xfId="0" applyNumberFormat="1" applyFont="1" applyBorder="1"/>
    <xf numFmtId="3" fontId="4" fillId="0" borderId="7" xfId="0" applyNumberFormat="1" applyFont="1" applyBorder="1" applyAlignment="1">
      <alignment horizontal="right"/>
    </xf>
    <xf numFmtId="164" fontId="3" fillId="0" borderId="0" xfId="0" applyNumberFormat="1" applyFont="1" applyBorder="1"/>
    <xf numFmtId="3" fontId="4" fillId="0" borderId="0" xfId="0" applyNumberFormat="1" applyFont="1" applyBorder="1" applyAlignment="1">
      <alignment horizontal="right"/>
    </xf>
    <xf numFmtId="164" fontId="3" fillId="4" borderId="2" xfId="0" applyNumberFormat="1" applyFont="1" applyFill="1" applyBorder="1"/>
    <xf numFmtId="3" fontId="4" fillId="4" borderId="2" xfId="0" applyNumberFormat="1" applyFont="1" applyFill="1" applyBorder="1" applyAlignment="1">
      <alignment horizontal="right" vertical="center"/>
    </xf>
    <xf numFmtId="0" fontId="2" fillId="0" borderId="10" xfId="0" applyFont="1" applyBorder="1" applyAlignment="1">
      <alignment horizontal="centerContinuous" vertical="top"/>
    </xf>
    <xf numFmtId="0" fontId="1" fillId="0" borderId="10" xfId="0" applyFont="1" applyBorder="1" applyAlignment="1">
      <alignment horizontal="centerContinuous"/>
    </xf>
    <xf numFmtId="0" fontId="7" fillId="2" borderId="22" xfId="0" applyFont="1" applyFill="1" applyBorder="1" applyAlignment="1">
      <alignment horizontal="left"/>
    </xf>
    <xf numFmtId="0" fontId="3" fillId="2" borderId="23" xfId="0" applyFont="1" applyFill="1" applyBorder="1" applyAlignment="1">
      <alignment horizontal="centerContinuous"/>
    </xf>
    <xf numFmtId="49" fontId="4" fillId="2" borderId="24" xfId="0" applyNumberFormat="1" applyFont="1" applyFill="1" applyBorder="1" applyAlignment="1">
      <alignment horizontal="left"/>
    </xf>
    <xf numFmtId="49" fontId="3" fillId="2" borderId="23" xfId="0" applyNumberFormat="1" applyFont="1" applyFill="1" applyBorder="1" applyAlignment="1">
      <alignment horizontal="centerContinuous"/>
    </xf>
    <xf numFmtId="0" fontId="3" fillId="0" borderId="19" xfId="0" applyFont="1" applyBorder="1"/>
    <xf numFmtId="49" fontId="3" fillId="0" borderId="25" xfId="0" applyNumberFormat="1" applyFont="1" applyBorder="1" applyAlignment="1">
      <alignment horizontal="left"/>
    </xf>
    <xf numFmtId="0" fontId="1" fillId="0" borderId="26" xfId="0" applyFont="1" applyBorder="1"/>
    <xf numFmtId="0" fontId="3" fillId="0" borderId="3" xfId="0" applyFont="1" applyBorder="1"/>
    <xf numFmtId="49" fontId="3" fillId="0" borderId="2" xfId="0" applyNumberFormat="1" applyFont="1" applyBorder="1"/>
    <xf numFmtId="49" fontId="3" fillId="0" borderId="3" xfId="0" applyNumberFormat="1" applyFont="1" applyBorder="1"/>
    <xf numFmtId="0" fontId="3" fillId="0" borderId="15" xfId="0" applyFont="1" applyBorder="1"/>
    <xf numFmtId="0" fontId="3" fillId="0" borderId="27" xfId="0" applyFont="1" applyBorder="1" applyAlignment="1">
      <alignment horizontal="left"/>
    </xf>
    <xf numFmtId="0" fontId="7" fillId="0" borderId="26" xfId="0" applyFont="1" applyBorder="1"/>
    <xf numFmtId="49" fontId="3" fillId="0" borderId="27" xfId="0" applyNumberFormat="1" applyFont="1" applyBorder="1" applyAlignment="1">
      <alignment horizontal="left"/>
    </xf>
    <xf numFmtId="49" fontId="7" fillId="2" borderId="26" xfId="0" applyNumberFormat="1" applyFont="1" applyFill="1" applyBorder="1"/>
    <xf numFmtId="49" fontId="1" fillId="2" borderId="3" xfId="0" applyNumberFormat="1" applyFont="1" applyFill="1" applyBorder="1"/>
    <xf numFmtId="49" fontId="7" fillId="2" borderId="2" xfId="0" applyNumberFormat="1" applyFont="1" applyFill="1" applyBorder="1"/>
    <xf numFmtId="49" fontId="1" fillId="2" borderId="2" xfId="0" applyNumberFormat="1" applyFont="1" applyFill="1" applyBorder="1"/>
    <xf numFmtId="0" fontId="3" fillId="0" borderId="15" xfId="0" applyFont="1" applyFill="1" applyBorder="1"/>
    <xf numFmtId="3" fontId="3" fillId="0" borderId="27" xfId="0" applyNumberFormat="1" applyFont="1" applyBorder="1" applyAlignment="1">
      <alignment horizontal="left"/>
    </xf>
    <xf numFmtId="0" fontId="1" fillId="0" borderId="0" xfId="0" applyFont="1" applyFill="1"/>
    <xf numFmtId="49" fontId="7" fillId="2" borderId="28" xfId="0" applyNumberFormat="1" applyFont="1" applyFill="1" applyBorder="1"/>
    <xf numFmtId="49" fontId="1" fillId="2" borderId="5" xfId="0" applyNumberFormat="1" applyFont="1" applyFill="1" applyBorder="1"/>
    <xf numFmtId="49" fontId="7" fillId="2" borderId="0" xfId="0" applyNumberFormat="1" applyFont="1" applyFill="1" applyBorder="1"/>
    <xf numFmtId="49" fontId="1" fillId="2" borderId="0" xfId="0" applyNumberFormat="1" applyFont="1" applyFill="1" applyBorder="1"/>
    <xf numFmtId="49" fontId="3" fillId="0" borderId="15" xfId="0" applyNumberFormat="1" applyFont="1" applyBorder="1" applyAlignment="1">
      <alignment horizontal="left"/>
    </xf>
    <xf numFmtId="0" fontId="3" fillId="0" borderId="29" xfId="0" applyFont="1" applyBorder="1"/>
    <xf numFmtId="0" fontId="3" fillId="0" borderId="15" xfId="0" applyNumberFormat="1" applyFont="1" applyBorder="1"/>
    <xf numFmtId="0" fontId="3" fillId="0" borderId="30" xfId="0" applyNumberFormat="1" applyFont="1" applyBorder="1" applyAlignment="1">
      <alignment horizontal="left"/>
    </xf>
    <xf numFmtId="0" fontId="1" fillId="0" borderId="0" xfId="0" applyNumberFormat="1" applyFont="1" applyBorder="1"/>
    <xf numFmtId="0" fontId="1" fillId="0" borderId="0" xfId="0" applyNumberFormat="1" applyFont="1"/>
    <xf numFmtId="0" fontId="3" fillId="0" borderId="30" xfId="0" applyFont="1" applyBorder="1" applyAlignment="1">
      <alignment horizontal="left"/>
    </xf>
    <xf numFmtId="0" fontId="1" fillId="0" borderId="0" xfId="0" applyFont="1" applyBorder="1"/>
    <xf numFmtId="0" fontId="3" fillId="0" borderId="15" xfId="0" applyFont="1" applyFill="1" applyBorder="1" applyAlignment="1"/>
    <xf numFmtId="0" fontId="3" fillId="0" borderId="30" xfId="0" applyFont="1" applyFill="1" applyBorder="1" applyAlignment="1"/>
    <xf numFmtId="0" fontId="1" fillId="0" borderId="0" xfId="0" applyFont="1" applyFill="1" applyBorder="1" applyAlignment="1"/>
    <xf numFmtId="0" fontId="3" fillId="0" borderId="15" xfId="0" applyFont="1" applyBorder="1" applyAlignment="1"/>
    <xf numFmtId="0" fontId="3" fillId="0" borderId="30" xfId="0" applyFont="1" applyBorder="1" applyAlignment="1"/>
    <xf numFmtId="3" fontId="1" fillId="0" borderId="0" xfId="0" applyNumberFormat="1" applyFont="1"/>
    <xf numFmtId="0" fontId="3" fillId="0" borderId="26" xfId="0" applyFont="1" applyBorder="1"/>
    <xf numFmtId="0" fontId="3" fillId="0" borderId="19" xfId="0" applyFont="1" applyBorder="1" applyAlignment="1">
      <alignment horizontal="left"/>
    </xf>
    <xf numFmtId="0" fontId="3" fillId="0" borderId="31" xfId="0" applyFont="1" applyBorder="1" applyAlignment="1">
      <alignment horizontal="left"/>
    </xf>
    <xf numFmtId="0" fontId="2" fillId="0" borderId="32" xfId="0" applyFont="1" applyBorder="1" applyAlignment="1">
      <alignment horizontal="centerContinuous" vertical="center"/>
    </xf>
    <xf numFmtId="0" fontId="6" fillId="0" borderId="33" xfId="0" applyFont="1" applyBorder="1" applyAlignment="1">
      <alignment horizontal="centerContinuous" vertical="center"/>
    </xf>
    <xf numFmtId="0" fontId="1" fillId="0" borderId="33" xfId="0" applyFont="1" applyBorder="1" applyAlignment="1">
      <alignment horizontal="centerContinuous" vertical="center"/>
    </xf>
    <xf numFmtId="0" fontId="1" fillId="0" borderId="34" xfId="0" applyFont="1" applyBorder="1" applyAlignment="1">
      <alignment horizontal="centerContinuous" vertical="center"/>
    </xf>
    <xf numFmtId="0" fontId="7" fillId="2" borderId="12" xfId="0" applyFont="1" applyFill="1" applyBorder="1" applyAlignment="1">
      <alignment horizontal="left"/>
    </xf>
    <xf numFmtId="0" fontId="1" fillId="2" borderId="13" xfId="0" applyFont="1" applyFill="1" applyBorder="1" applyAlignment="1">
      <alignment horizontal="left"/>
    </xf>
    <xf numFmtId="0" fontId="1" fillId="2" borderId="35" xfId="0" applyFont="1" applyFill="1" applyBorder="1" applyAlignment="1">
      <alignment horizontal="centerContinuous"/>
    </xf>
    <xf numFmtId="0" fontId="7" fillId="2" borderId="13" xfId="0" applyFont="1" applyFill="1" applyBorder="1" applyAlignment="1">
      <alignment horizontal="centerContinuous"/>
    </xf>
    <xf numFmtId="0" fontId="1" fillId="2" borderId="13" xfId="0" applyFont="1" applyFill="1" applyBorder="1" applyAlignment="1">
      <alignment horizontal="centerContinuous"/>
    </xf>
    <xf numFmtId="0" fontId="1" fillId="0" borderId="36" xfId="0" applyFont="1" applyBorder="1"/>
    <xf numFmtId="0" fontId="1" fillId="0" borderId="21" xfId="0" applyFont="1" applyBorder="1"/>
    <xf numFmtId="3" fontId="1" fillId="0" borderId="25" xfId="0" applyNumberFormat="1" applyFont="1" applyBorder="1"/>
    <xf numFmtId="0" fontId="1" fillId="0" borderId="22" xfId="0" applyFont="1" applyBorder="1"/>
    <xf numFmtId="3" fontId="1" fillId="0" borderId="24" xfId="0" applyNumberFormat="1" applyFont="1" applyBorder="1"/>
    <xf numFmtId="0" fontId="1" fillId="0" borderId="23" xfId="0" applyFont="1" applyBorder="1"/>
    <xf numFmtId="3" fontId="1" fillId="0" borderId="2" xfId="0" applyNumberFormat="1" applyFont="1" applyBorder="1"/>
    <xf numFmtId="0" fontId="1" fillId="0" borderId="3" xfId="0" applyFont="1" applyBorder="1"/>
    <xf numFmtId="0" fontId="1" fillId="0" borderId="37" xfId="0" applyFont="1" applyBorder="1"/>
    <xf numFmtId="0" fontId="1" fillId="0" borderId="21" xfId="0" applyFont="1" applyBorder="1" applyAlignment="1">
      <alignment shrinkToFit="1"/>
    </xf>
    <xf numFmtId="0" fontId="1" fillId="0" borderId="38" xfId="0" applyFont="1" applyBorder="1"/>
    <xf numFmtId="0" fontId="1" fillId="0" borderId="28" xfId="0" applyFont="1" applyBorder="1"/>
    <xf numFmtId="3" fontId="1" fillId="0" borderId="41" xfId="0" applyNumberFormat="1" applyFont="1" applyBorder="1"/>
    <xf numFmtId="0" fontId="1" fillId="0" borderId="39" xfId="0" applyFont="1" applyBorder="1"/>
    <xf numFmtId="3" fontId="1" fillId="0" borderId="42" xfId="0" applyNumberFormat="1" applyFont="1" applyBorder="1"/>
    <xf numFmtId="0" fontId="1" fillId="0" borderId="40" xfId="0" applyFont="1" applyBorder="1"/>
    <xf numFmtId="0" fontId="7" fillId="2" borderId="22" xfId="0" applyFont="1" applyFill="1" applyBorder="1"/>
    <xf numFmtId="0" fontId="7" fillId="2" borderId="24" xfId="0" applyFont="1" applyFill="1" applyBorder="1"/>
    <xf numFmtId="0" fontId="7" fillId="2" borderId="23" xfId="0" applyFont="1" applyFill="1" applyBorder="1"/>
    <xf numFmtId="0" fontId="7" fillId="2" borderId="43" xfId="0" applyFont="1" applyFill="1" applyBorder="1"/>
    <xf numFmtId="0" fontId="7" fillId="2" borderId="44" xfId="0" applyFont="1" applyFill="1" applyBorder="1"/>
    <xf numFmtId="0" fontId="1" fillId="0" borderId="5" xfId="0" applyFont="1" applyBorder="1"/>
    <xf numFmtId="0" fontId="1" fillId="0" borderId="4" xfId="0" applyFont="1" applyBorder="1"/>
    <xf numFmtId="0" fontId="1" fillId="0" borderId="45" xfId="0" applyFont="1" applyBorder="1"/>
    <xf numFmtId="0" fontId="1" fillId="0" borderId="0" xfId="0" applyFont="1" applyBorder="1" applyAlignment="1">
      <alignment horizontal="right"/>
    </xf>
    <xf numFmtId="166" fontId="1" fillId="0" borderId="0" xfId="0" applyNumberFormat="1" applyFont="1" applyBorder="1"/>
    <xf numFmtId="0" fontId="1" fillId="0" borderId="0" xfId="0" applyFont="1" applyFill="1" applyBorder="1"/>
    <xf numFmtId="0" fontId="1" fillId="0" borderId="18" xfId="0" applyFont="1" applyBorder="1"/>
    <xf numFmtId="0" fontId="1" fillId="0" borderId="20" xfId="0" applyFont="1" applyBorder="1"/>
    <xf numFmtId="0" fontId="1" fillId="0" borderId="46" xfId="0" applyFont="1" applyBorder="1"/>
    <xf numFmtId="0" fontId="1" fillId="0" borderId="7" xfId="0" applyFont="1" applyBorder="1"/>
    <xf numFmtId="165" fontId="1" fillId="0" borderId="8" xfId="0" applyNumberFormat="1" applyFont="1" applyBorder="1" applyAlignment="1">
      <alignment horizontal="right"/>
    </xf>
    <xf numFmtId="0" fontId="1" fillId="0" borderId="8" xfId="0" applyFont="1" applyBorder="1"/>
    <xf numFmtId="0" fontId="1" fillId="0" borderId="2" xfId="0" applyFont="1" applyBorder="1"/>
    <xf numFmtId="165" fontId="1" fillId="0" borderId="3" xfId="0" applyNumberFormat="1" applyFont="1" applyBorder="1" applyAlignment="1">
      <alignment horizontal="right"/>
    </xf>
    <xf numFmtId="0" fontId="6" fillId="2" borderId="39" xfId="0" applyFont="1" applyFill="1" applyBorder="1"/>
    <xf numFmtId="0" fontId="6" fillId="2" borderId="42" xfId="0" applyFont="1" applyFill="1" applyBorder="1"/>
    <xf numFmtId="0" fontId="6" fillId="2" borderId="40" xfId="0" applyFont="1" applyFill="1" applyBorder="1"/>
    <xf numFmtId="0" fontId="6" fillId="0" borderId="0" xfId="0" applyFont="1"/>
    <xf numFmtId="0" fontId="1" fillId="0" borderId="0" xfId="0" applyFont="1" applyAlignment="1">
      <alignment vertical="justify"/>
    </xf>
    <xf numFmtId="49" fontId="7" fillId="0" borderId="51" xfId="1" applyNumberFormat="1" applyFont="1" applyBorder="1"/>
    <xf numFmtId="49" fontId="1" fillId="0" borderId="51" xfId="1" applyNumberFormat="1" applyFont="1" applyBorder="1"/>
    <xf numFmtId="49" fontId="1" fillId="0" borderId="51" xfId="1" applyNumberFormat="1" applyFont="1" applyBorder="1" applyAlignment="1">
      <alignment horizontal="right"/>
    </xf>
    <xf numFmtId="0" fontId="1" fillId="0" borderId="52" xfId="1" applyFont="1" applyBorder="1"/>
    <xf numFmtId="49" fontId="1" fillId="0" borderId="51" xfId="0" applyNumberFormat="1" applyFont="1" applyBorder="1" applyAlignment="1">
      <alignment horizontal="left"/>
    </xf>
    <xf numFmtId="0" fontId="1" fillId="0" borderId="53" xfId="0" applyNumberFormat="1" applyFont="1" applyBorder="1"/>
    <xf numFmtId="49" fontId="7" fillId="0" borderId="56" xfId="1" applyNumberFormat="1" applyFont="1" applyBorder="1"/>
    <xf numFmtId="49" fontId="1" fillId="0" borderId="56" xfId="1" applyNumberFormat="1" applyFont="1" applyBorder="1"/>
    <xf numFmtId="49" fontId="1" fillId="0" borderId="56" xfId="1" applyNumberFormat="1" applyFont="1" applyBorder="1" applyAlignment="1">
      <alignment horizontal="right"/>
    </xf>
    <xf numFmtId="49" fontId="2" fillId="0" borderId="0" xfId="0" applyNumberFormat="1" applyFont="1" applyAlignment="1">
      <alignment horizontal="centerContinuous"/>
    </xf>
    <xf numFmtId="0" fontId="2" fillId="0" borderId="0" xfId="0" applyFont="1" applyAlignment="1">
      <alignment horizontal="centerContinuous"/>
    </xf>
    <xf numFmtId="0" fontId="2" fillId="0" borderId="0" xfId="0" applyFont="1" applyBorder="1" applyAlignment="1">
      <alignment horizontal="centerContinuous"/>
    </xf>
    <xf numFmtId="49" fontId="7" fillId="2" borderId="12" xfId="0" applyNumberFormat="1" applyFont="1" applyFill="1" applyBorder="1" applyAlignment="1">
      <alignment horizontal="center"/>
    </xf>
    <xf numFmtId="0" fontId="7" fillId="2" borderId="13" xfId="0" applyFont="1" applyFill="1" applyBorder="1" applyAlignment="1">
      <alignment horizontal="center"/>
    </xf>
    <xf numFmtId="0" fontId="7" fillId="2" borderId="35" xfId="0" applyFont="1" applyFill="1" applyBorder="1" applyAlignment="1">
      <alignment horizontal="center"/>
    </xf>
    <xf numFmtId="0" fontId="7" fillId="2" borderId="14" xfId="0" applyFont="1" applyFill="1" applyBorder="1" applyAlignment="1">
      <alignment horizontal="center"/>
    </xf>
    <xf numFmtId="0" fontId="7" fillId="2" borderId="59" xfId="0" applyFont="1" applyFill="1" applyBorder="1" applyAlignment="1">
      <alignment horizontal="center"/>
    </xf>
    <xf numFmtId="0" fontId="7" fillId="2" borderId="60" xfId="0" applyFont="1" applyFill="1" applyBorder="1" applyAlignment="1">
      <alignment horizontal="center"/>
    </xf>
    <xf numFmtId="3" fontId="1" fillId="0" borderId="45" xfId="0" applyNumberFormat="1" applyFont="1" applyBorder="1"/>
    <xf numFmtId="0" fontId="7" fillId="2" borderId="12" xfId="0" applyFont="1" applyFill="1" applyBorder="1"/>
    <xf numFmtId="0" fontId="7" fillId="2" borderId="13" xfId="0" applyFont="1" applyFill="1" applyBorder="1"/>
    <xf numFmtId="3" fontId="7" fillId="2" borderId="35" xfId="0" applyNumberFormat="1" applyFont="1" applyFill="1" applyBorder="1"/>
    <xf numFmtId="3" fontId="7" fillId="2" borderId="14" xfId="0" applyNumberFormat="1" applyFont="1" applyFill="1" applyBorder="1"/>
    <xf numFmtId="3" fontId="7" fillId="2" borderId="59" xfId="0" applyNumberFormat="1" applyFont="1" applyFill="1" applyBorder="1"/>
    <xf numFmtId="3" fontId="7" fillId="2" borderId="60" xfId="0" applyNumberFormat="1" applyFont="1" applyFill="1" applyBorder="1"/>
    <xf numFmtId="3" fontId="2" fillId="0" borderId="0" xfId="0" applyNumberFormat="1" applyFont="1" applyAlignment="1">
      <alignment horizontal="centerContinuous"/>
    </xf>
    <xf numFmtId="0" fontId="1" fillId="2" borderId="44" xfId="0" applyFont="1" applyFill="1" applyBorder="1"/>
    <xf numFmtId="0" fontId="7" fillId="2" borderId="62" xfId="0" applyFont="1" applyFill="1" applyBorder="1" applyAlignment="1">
      <alignment horizontal="right"/>
    </xf>
    <xf numFmtId="0" fontId="7" fillId="2" borderId="24" xfId="0" applyFont="1" applyFill="1" applyBorder="1" applyAlignment="1">
      <alignment horizontal="right"/>
    </xf>
    <xf numFmtId="0" fontId="7" fillId="2" borderId="23" xfId="0" applyFont="1" applyFill="1" applyBorder="1" applyAlignment="1">
      <alignment horizontal="center"/>
    </xf>
    <xf numFmtId="4" fontId="4" fillId="2" borderId="24" xfId="0" applyNumberFormat="1" applyFont="1" applyFill="1" applyBorder="1" applyAlignment="1">
      <alignment horizontal="right"/>
    </xf>
    <xf numFmtId="4" fontId="4" fillId="2" borderId="44" xfId="0" applyNumberFormat="1" applyFont="1" applyFill="1" applyBorder="1" applyAlignment="1">
      <alignment horizontal="right"/>
    </xf>
    <xf numFmtId="0" fontId="1" fillId="0" borderId="31" xfId="0" applyFont="1" applyBorder="1"/>
    <xf numFmtId="3" fontId="1" fillId="0" borderId="37" xfId="0" applyNumberFormat="1" applyFont="1" applyBorder="1" applyAlignment="1">
      <alignment horizontal="right"/>
    </xf>
    <xf numFmtId="165" fontId="1" fillId="0" borderId="15" xfId="0" applyNumberFormat="1" applyFont="1" applyBorder="1" applyAlignment="1">
      <alignment horizontal="right"/>
    </xf>
    <xf numFmtId="3" fontId="1" fillId="0" borderId="18" xfId="0" applyNumberFormat="1" applyFont="1" applyBorder="1" applyAlignment="1">
      <alignment horizontal="right"/>
    </xf>
    <xf numFmtId="4" fontId="1" fillId="0" borderId="21" xfId="0" applyNumberFormat="1" applyFont="1" applyBorder="1" applyAlignment="1">
      <alignment horizontal="right"/>
    </xf>
    <xf numFmtId="3" fontId="1" fillId="0" borderId="31" xfId="0" applyNumberFormat="1" applyFont="1" applyBorder="1" applyAlignment="1">
      <alignment horizontal="right"/>
    </xf>
    <xf numFmtId="0" fontId="1" fillId="2" borderId="39" xfId="0" applyFont="1" applyFill="1" applyBorder="1"/>
    <xf numFmtId="0" fontId="7" fillId="2" borderId="42" xfId="0" applyFont="1" applyFill="1" applyBorder="1"/>
    <xf numFmtId="0" fontId="1" fillId="2" borderId="42" xfId="0" applyFont="1" applyFill="1" applyBorder="1"/>
    <xf numFmtId="4" fontId="1" fillId="2" borderId="48" xfId="0" applyNumberFormat="1" applyFont="1" applyFill="1" applyBorder="1"/>
    <xf numFmtId="4" fontId="1" fillId="2" borderId="39" xfId="0" applyNumberFormat="1" applyFont="1" applyFill="1" applyBorder="1"/>
    <xf numFmtId="4" fontId="1" fillId="2" borderId="42" xfId="0" applyNumberFormat="1" applyFont="1" applyFill="1" applyBorder="1"/>
    <xf numFmtId="3" fontId="3" fillId="0" borderId="0" xfId="0" applyNumberFormat="1" applyFont="1"/>
    <xf numFmtId="4" fontId="3" fillId="0" borderId="0" xfId="0" applyNumberFormat="1" applyFont="1"/>
    <xf numFmtId="0" fontId="1" fillId="0" borderId="0" xfId="1" applyFont="1"/>
    <xf numFmtId="0" fontId="11" fillId="0" borderId="0" xfId="1" applyFont="1" applyAlignment="1">
      <alignment horizontal="centerContinuous"/>
    </xf>
    <xf numFmtId="0" fontId="12" fillId="0" borderId="0" xfId="1" applyFont="1" applyAlignment="1">
      <alignment horizontal="centerContinuous"/>
    </xf>
    <xf numFmtId="0" fontId="12" fillId="0" borderId="0" xfId="1" applyFont="1" applyAlignment="1">
      <alignment horizontal="right"/>
    </xf>
    <xf numFmtId="0" fontId="1" fillId="0" borderId="51" xfId="1" applyFont="1" applyBorder="1"/>
    <xf numFmtId="0" fontId="3" fillId="0" borderId="52" xfId="1" applyFont="1" applyBorder="1" applyAlignment="1">
      <alignment horizontal="right"/>
    </xf>
    <xf numFmtId="49" fontId="1" fillId="0" borderId="51" xfId="1" applyNumberFormat="1" applyFont="1" applyBorder="1" applyAlignment="1">
      <alignment horizontal="left"/>
    </xf>
    <xf numFmtId="0" fontId="1" fillId="0" borderId="53" xfId="1" applyFont="1" applyBorder="1"/>
    <xf numFmtId="0" fontId="1" fillId="0" borderId="56" xfId="1" applyFont="1" applyBorder="1"/>
    <xf numFmtId="0" fontId="3" fillId="0" borderId="0" xfId="1" applyFont="1"/>
    <xf numFmtId="0" fontId="1" fillId="0" borderId="0" xfId="1" applyFont="1" applyAlignment="1">
      <alignment horizontal="right"/>
    </xf>
    <xf numFmtId="0" fontId="1" fillId="0" borderId="0" xfId="1" applyFont="1" applyAlignment="1"/>
    <xf numFmtId="49" fontId="3" fillId="2" borderId="15" xfId="1" applyNumberFormat="1" applyFont="1" applyFill="1" applyBorder="1"/>
    <xf numFmtId="0" fontId="3" fillId="2" borderId="3" xfId="1" applyFont="1" applyFill="1" applyBorder="1" applyAlignment="1">
      <alignment horizontal="center"/>
    </xf>
    <xf numFmtId="0" fontId="3" fillId="2" borderId="3" xfId="1" applyNumberFormat="1" applyFont="1" applyFill="1" applyBorder="1" applyAlignment="1">
      <alignment horizontal="center"/>
    </xf>
    <xf numFmtId="0" fontId="3" fillId="2" borderId="15" xfId="1" applyFont="1" applyFill="1" applyBorder="1" applyAlignment="1">
      <alignment horizontal="center"/>
    </xf>
    <xf numFmtId="0" fontId="3" fillId="2" borderId="15" xfId="1" applyFont="1" applyFill="1" applyBorder="1" applyAlignment="1">
      <alignment horizontal="center" wrapText="1"/>
    </xf>
    <xf numFmtId="0" fontId="7" fillId="0" borderId="17" xfId="1" applyFont="1" applyBorder="1" applyAlignment="1">
      <alignment horizontal="center"/>
    </xf>
    <xf numFmtId="49" fontId="7" fillId="0" borderId="17" xfId="1" applyNumberFormat="1" applyFont="1" applyBorder="1" applyAlignment="1">
      <alignment horizontal="left"/>
    </xf>
    <xf numFmtId="0" fontId="7" fillId="0" borderId="1" xfId="1" applyFont="1" applyBorder="1"/>
    <xf numFmtId="0" fontId="1" fillId="0" borderId="2" xfId="1" applyFont="1" applyBorder="1" applyAlignment="1">
      <alignment horizontal="center"/>
    </xf>
    <xf numFmtId="0" fontId="1" fillId="0" borderId="2" xfId="1" applyNumberFormat="1" applyFont="1" applyBorder="1" applyAlignment="1">
      <alignment horizontal="right"/>
    </xf>
    <xf numFmtId="0" fontId="1" fillId="0" borderId="3" xfId="1" applyNumberFormat="1" applyFont="1" applyBorder="1"/>
    <xf numFmtId="0" fontId="1" fillId="0" borderId="6" xfId="1" applyNumberFormat="1" applyFont="1" applyFill="1" applyBorder="1"/>
    <xf numFmtId="0" fontId="1" fillId="0" borderId="8" xfId="1" applyNumberFormat="1" applyFont="1" applyFill="1" applyBorder="1"/>
    <xf numFmtId="0" fontId="1" fillId="0" borderId="6" xfId="1" applyFont="1" applyFill="1" applyBorder="1"/>
    <xf numFmtId="0" fontId="1" fillId="0" borderId="8" xfId="1" applyFont="1" applyFill="1" applyBorder="1"/>
    <xf numFmtId="0" fontId="13" fillId="0" borderId="0" xfId="1" applyFont="1"/>
    <xf numFmtId="0" fontId="8" fillId="0" borderId="16" xfId="1" applyFont="1" applyBorder="1" applyAlignment="1">
      <alignment horizontal="center" vertical="top"/>
    </xf>
    <xf numFmtId="49" fontId="8" fillId="0" borderId="16" xfId="1" applyNumberFormat="1" applyFont="1" applyBorder="1" applyAlignment="1">
      <alignment horizontal="left" vertical="top"/>
    </xf>
    <xf numFmtId="0" fontId="8" fillId="0" borderId="16" xfId="1" applyFont="1" applyBorder="1" applyAlignment="1">
      <alignment vertical="top" wrapText="1"/>
    </xf>
    <xf numFmtId="49" fontId="8" fillId="0" borderId="16" xfId="1" applyNumberFormat="1" applyFont="1" applyBorder="1" applyAlignment="1">
      <alignment horizontal="center" shrinkToFit="1"/>
    </xf>
    <xf numFmtId="4" fontId="8" fillId="0" borderId="16" xfId="1" applyNumberFormat="1" applyFont="1" applyBorder="1" applyAlignment="1">
      <alignment horizontal="right"/>
    </xf>
    <xf numFmtId="4" fontId="8" fillId="0" borderId="16" xfId="1" applyNumberFormat="1" applyFont="1" applyBorder="1"/>
    <xf numFmtId="168" fontId="8" fillId="0" borderId="16" xfId="1" applyNumberFormat="1" applyFont="1" applyBorder="1"/>
    <xf numFmtId="4" fontId="8" fillId="0" borderId="8" xfId="1" applyNumberFormat="1" applyFont="1" applyBorder="1"/>
    <xf numFmtId="0" fontId="1" fillId="0" borderId="0" xfId="1" applyFont="1" applyBorder="1"/>
    <xf numFmtId="0" fontId="1" fillId="2" borderId="15" xfId="1" applyFont="1" applyFill="1" applyBorder="1" applyAlignment="1">
      <alignment horizontal="center"/>
    </xf>
    <xf numFmtId="49" fontId="14" fillId="2" borderId="15" xfId="1" applyNumberFormat="1" applyFont="1" applyFill="1" applyBorder="1" applyAlignment="1">
      <alignment horizontal="left"/>
    </xf>
    <xf numFmtId="0" fontId="14" fillId="2" borderId="1" xfId="1" applyFont="1" applyFill="1" applyBorder="1"/>
    <xf numFmtId="0" fontId="1" fillId="2" borderId="2" xfId="1" applyFont="1" applyFill="1" applyBorder="1" applyAlignment="1">
      <alignment horizontal="center"/>
    </xf>
    <xf numFmtId="4" fontId="1" fillId="2" borderId="2" xfId="1" applyNumberFormat="1" applyFont="1" applyFill="1" applyBorder="1" applyAlignment="1">
      <alignment horizontal="right"/>
    </xf>
    <xf numFmtId="4" fontId="1" fillId="2" borderId="3" xfId="1" applyNumberFormat="1" applyFont="1" applyFill="1" applyBorder="1" applyAlignment="1">
      <alignment horizontal="right"/>
    </xf>
    <xf numFmtId="4" fontId="7" fillId="2" borderId="15" xfId="1" applyNumberFormat="1" applyFont="1" applyFill="1" applyBorder="1"/>
    <xf numFmtId="0" fontId="1" fillId="2" borderId="2" xfId="1" applyFont="1" applyFill="1" applyBorder="1"/>
    <xf numFmtId="4" fontId="7" fillId="2" borderId="3" xfId="1" applyNumberFormat="1" applyFont="1" applyFill="1" applyBorder="1"/>
    <xf numFmtId="3" fontId="1" fillId="0" borderId="0" xfId="1" applyNumberFormat="1" applyFont="1"/>
    <xf numFmtId="0" fontId="15" fillId="0" borderId="0" xfId="1" applyFont="1" applyAlignment="1"/>
    <xf numFmtId="0" fontId="16" fillId="0" borderId="0" xfId="1" applyFont="1" applyBorder="1"/>
    <xf numFmtId="3" fontId="16" fillId="0" borderId="0" xfId="1" applyNumberFormat="1" applyFont="1" applyBorder="1" applyAlignment="1">
      <alignment horizontal="right"/>
    </xf>
    <xf numFmtId="4" fontId="16" fillId="0" borderId="0" xfId="1" applyNumberFormat="1" applyFont="1" applyBorder="1"/>
    <xf numFmtId="0" fontId="15" fillId="0" borderId="0" xfId="1" applyFont="1" applyBorder="1" applyAlignment="1"/>
    <xf numFmtId="0" fontId="1" fillId="0" borderId="0" xfId="1" applyFont="1" applyBorder="1" applyAlignment="1">
      <alignment horizontal="right"/>
    </xf>
    <xf numFmtId="49" fontId="3" fillId="0" borderId="28" xfId="0" applyNumberFormat="1" applyFont="1" applyBorder="1"/>
    <xf numFmtId="3" fontId="1" fillId="0" borderId="5" xfId="0" applyNumberFormat="1" applyFont="1" applyBorder="1"/>
    <xf numFmtId="3" fontId="1" fillId="0" borderId="17" xfId="0" applyNumberFormat="1" applyFont="1" applyBorder="1"/>
    <xf numFmtId="3" fontId="1" fillId="0" borderId="61" xfId="0" applyNumberFormat="1" applyFont="1" applyBorder="1"/>
    <xf numFmtId="4" fontId="1" fillId="0" borderId="7" xfId="0" applyNumberFormat="1" applyFont="1" applyBorder="1" applyAlignment="1">
      <alignment horizontal="right" vertical="center"/>
    </xf>
    <xf numFmtId="4" fontId="1" fillId="0" borderId="8" xfId="0" applyNumberFormat="1" applyFont="1" applyBorder="1" applyAlignment="1">
      <alignment horizontal="right" vertical="center"/>
    </xf>
    <xf numFmtId="4" fontId="1" fillId="0" borderId="0" xfId="0" applyNumberFormat="1" applyFont="1" applyBorder="1" applyAlignment="1">
      <alignment horizontal="right" vertical="center"/>
    </xf>
    <xf numFmtId="4" fontId="1" fillId="0" borderId="5" xfId="0" applyNumberFormat="1" applyFont="1" applyBorder="1" applyAlignment="1">
      <alignment horizontal="right" vertical="center"/>
    </xf>
    <xf numFmtId="4" fontId="1" fillId="0" borderId="10" xfId="0" applyNumberFormat="1" applyFont="1" applyBorder="1" applyAlignment="1">
      <alignment horizontal="right" vertical="center"/>
    </xf>
    <xf numFmtId="4" fontId="1" fillId="0" borderId="11" xfId="0" applyNumberFormat="1" applyFont="1" applyBorder="1" applyAlignment="1">
      <alignment horizontal="right" vertical="center"/>
    </xf>
    <xf numFmtId="3" fontId="6" fillId="5" borderId="13" xfId="0" applyNumberFormat="1" applyFont="1" applyFill="1" applyBorder="1" applyAlignment="1">
      <alignment horizontal="right" vertical="center"/>
    </xf>
    <xf numFmtId="3" fontId="6" fillId="5" borderId="14" xfId="0" applyNumberFormat="1" applyFont="1" applyFill="1" applyBorder="1" applyAlignment="1">
      <alignment horizontal="right" vertical="center"/>
    </xf>
    <xf numFmtId="0" fontId="1" fillId="0" borderId="0" xfId="0" applyFont="1" applyAlignment="1">
      <alignment horizontal="left" wrapText="1"/>
    </xf>
    <xf numFmtId="167" fontId="1" fillId="0" borderId="1" xfId="0" applyNumberFormat="1" applyFont="1" applyBorder="1" applyAlignment="1">
      <alignment horizontal="right" indent="2"/>
    </xf>
    <xf numFmtId="167" fontId="1" fillId="0" borderId="30" xfId="0" applyNumberFormat="1" applyFont="1" applyBorder="1" applyAlignment="1">
      <alignment horizontal="right" indent="2"/>
    </xf>
    <xf numFmtId="167" fontId="6" fillId="2" borderId="47" xfId="0" applyNumberFormat="1" applyFont="1" applyFill="1" applyBorder="1" applyAlignment="1">
      <alignment horizontal="right" indent="2"/>
    </xf>
    <xf numFmtId="167" fontId="6" fillId="2" borderId="48" xfId="0" applyNumberFormat="1" applyFont="1" applyFill="1" applyBorder="1" applyAlignment="1">
      <alignment horizontal="right" indent="2"/>
    </xf>
    <xf numFmtId="0" fontId="8" fillId="0" borderId="0" xfId="0" applyFont="1" applyAlignment="1">
      <alignment horizontal="left" vertical="top" wrapText="1"/>
    </xf>
    <xf numFmtId="0" fontId="3" fillId="0" borderId="15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15" xfId="0" applyFont="1" applyBorder="1" applyAlignment="1">
      <alignment horizontal="center"/>
    </xf>
    <xf numFmtId="0" fontId="1" fillId="0" borderId="39" xfId="0" applyFont="1" applyBorder="1" applyAlignment="1">
      <alignment horizontal="center" shrinkToFit="1"/>
    </xf>
    <xf numFmtId="0" fontId="1" fillId="0" borderId="40" xfId="0" applyFont="1" applyBorder="1" applyAlignment="1">
      <alignment horizontal="center" shrinkToFit="1"/>
    </xf>
    <xf numFmtId="0" fontId="1" fillId="0" borderId="49" xfId="1" applyFont="1" applyBorder="1" applyAlignment="1">
      <alignment horizontal="center"/>
    </xf>
    <xf numFmtId="0" fontId="1" fillId="0" borderId="50" xfId="1" applyFont="1" applyBorder="1" applyAlignment="1">
      <alignment horizontal="center"/>
    </xf>
    <xf numFmtId="0" fontId="1" fillId="0" borderId="54" xfId="1" applyFont="1" applyBorder="1" applyAlignment="1">
      <alignment horizontal="center"/>
    </xf>
    <xf numFmtId="0" fontId="1" fillId="0" borderId="55" xfId="1" applyFont="1" applyBorder="1" applyAlignment="1">
      <alignment horizontal="center"/>
    </xf>
    <xf numFmtId="0" fontId="1" fillId="0" borderId="57" xfId="1" applyFont="1" applyBorder="1" applyAlignment="1">
      <alignment horizontal="left"/>
    </xf>
    <xf numFmtId="0" fontId="1" fillId="0" borderId="56" xfId="1" applyFont="1" applyBorder="1" applyAlignment="1">
      <alignment horizontal="left"/>
    </xf>
    <xf numFmtId="0" fontId="1" fillId="0" borderId="58" xfId="1" applyFont="1" applyBorder="1" applyAlignment="1">
      <alignment horizontal="left"/>
    </xf>
    <xf numFmtId="3" fontId="7" fillId="2" borderId="42" xfId="0" applyNumberFormat="1" applyFont="1" applyFill="1" applyBorder="1" applyAlignment="1">
      <alignment horizontal="right"/>
    </xf>
    <xf numFmtId="3" fontId="7" fillId="2" borderId="48" xfId="0" applyNumberFormat="1" applyFont="1" applyFill="1" applyBorder="1" applyAlignment="1">
      <alignment horizontal="right"/>
    </xf>
    <xf numFmtId="0" fontId="10" fillId="0" borderId="0" xfId="1" applyFont="1" applyAlignment="1">
      <alignment horizontal="center"/>
    </xf>
    <xf numFmtId="49" fontId="1" fillId="0" borderId="54" xfId="1" applyNumberFormat="1" applyFont="1" applyBorder="1" applyAlignment="1">
      <alignment horizontal="center"/>
    </xf>
    <xf numFmtId="0" fontId="1" fillId="0" borderId="57" xfId="1" applyFont="1" applyBorder="1" applyAlignment="1">
      <alignment horizontal="center" shrinkToFit="1"/>
    </xf>
    <xf numFmtId="0" fontId="1" fillId="0" borderId="56" xfId="1" applyFont="1" applyBorder="1" applyAlignment="1">
      <alignment horizontal="center" shrinkToFit="1"/>
    </xf>
    <xf numFmtId="0" fontId="1" fillId="0" borderId="58" xfId="1" applyFont="1" applyBorder="1" applyAlignment="1">
      <alignment horizontal="center" shrinkToFit="1"/>
    </xf>
  </cellXfs>
  <cellStyles count="2">
    <cellStyle name="Normální" xfId="0" builtinId="0"/>
    <cellStyle name="normální_POL.XLS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12">
    <pageSetUpPr fitToPage="1"/>
  </sheetPr>
  <dimension ref="A1:O71"/>
  <sheetViews>
    <sheetView showGridLines="0" tabSelected="1" topLeftCell="B10" zoomScaleNormal="100" zoomScaleSheetLayoutView="75" workbookViewId="0">
      <selection activeCell="D23" sqref="D23"/>
    </sheetView>
  </sheetViews>
  <sheetFormatPr defaultColWidth="9.140625" defaultRowHeight="12.75" x14ac:dyDescent="0.2"/>
  <cols>
    <col min="1" max="1" width="0.5703125" style="1" hidden="1" customWidth="1"/>
    <col min="2" max="2" width="7.140625" style="1" customWidth="1"/>
    <col min="3" max="3" width="9.140625" style="1"/>
    <col min="4" max="4" width="19.7109375" style="1" customWidth="1"/>
    <col min="5" max="5" width="6.85546875" style="1" customWidth="1"/>
    <col min="6" max="6" width="13.140625" style="1" customWidth="1"/>
    <col min="7" max="7" width="12.42578125" style="2" customWidth="1"/>
    <col min="8" max="8" width="13.5703125" style="1" customWidth="1"/>
    <col min="9" max="9" width="11.42578125" style="2" customWidth="1"/>
    <col min="10" max="10" width="7" style="2" customWidth="1"/>
    <col min="11" max="15" width="10.7109375" style="1" customWidth="1"/>
    <col min="16" max="16384" width="9.140625" style="1"/>
  </cols>
  <sheetData>
    <row r="1" spans="2:15" ht="12" customHeight="1" x14ac:dyDescent="0.2"/>
    <row r="2" spans="2:15" ht="17.25" customHeight="1" x14ac:dyDescent="0.25">
      <c r="B2" s="3"/>
      <c r="C2" s="4" t="s">
        <v>155</v>
      </c>
      <c r="E2" s="5"/>
      <c r="F2" s="4"/>
      <c r="G2" s="6"/>
      <c r="H2" s="7" t="s">
        <v>0</v>
      </c>
      <c r="I2" s="8">
        <f ca="1">TODAY()</f>
        <v>44214</v>
      </c>
      <c r="K2" s="3"/>
    </row>
    <row r="3" spans="2:15" ht="6" customHeight="1" x14ac:dyDescent="0.2">
      <c r="C3" s="9"/>
      <c r="D3" s="10" t="s">
        <v>1</v>
      </c>
    </row>
    <row r="4" spans="2:15" ht="4.5" customHeight="1" x14ac:dyDescent="0.2"/>
    <row r="5" spans="2:15" ht="13.5" customHeight="1" x14ac:dyDescent="0.25">
      <c r="C5" s="11" t="s">
        <v>2</v>
      </c>
      <c r="D5" s="12" t="s">
        <v>103</v>
      </c>
      <c r="E5" s="13" t="s">
        <v>104</v>
      </c>
      <c r="F5" s="14"/>
      <c r="G5" s="15"/>
      <c r="H5" s="14"/>
      <c r="I5" s="15"/>
      <c r="O5" s="8"/>
    </row>
    <row r="7" spans="2:15" x14ac:dyDescent="0.2">
      <c r="C7" s="16" t="s">
        <v>3</v>
      </c>
      <c r="D7" s="17" t="s">
        <v>142</v>
      </c>
      <c r="H7" s="18" t="s">
        <v>4</v>
      </c>
      <c r="J7" s="17"/>
      <c r="K7" s="17"/>
    </row>
    <row r="8" spans="2:15" x14ac:dyDescent="0.2">
      <c r="D8" s="17"/>
      <c r="H8" s="18" t="s">
        <v>5</v>
      </c>
      <c r="J8" s="17"/>
      <c r="K8" s="17"/>
    </row>
    <row r="9" spans="2:15" x14ac:dyDescent="0.2">
      <c r="C9" s="18"/>
      <c r="D9" s="17"/>
      <c r="H9" s="18"/>
      <c r="J9" s="17"/>
    </row>
    <row r="10" spans="2:15" x14ac:dyDescent="0.2">
      <c r="H10" s="18"/>
      <c r="J10" s="17"/>
    </row>
    <row r="11" spans="2:15" x14ac:dyDescent="0.2">
      <c r="C11" s="16" t="s">
        <v>6</v>
      </c>
      <c r="D11" s="17"/>
      <c r="H11" s="18" t="s">
        <v>4</v>
      </c>
      <c r="J11" s="17"/>
      <c r="K11" s="17"/>
    </row>
    <row r="12" spans="2:15" x14ac:dyDescent="0.2">
      <c r="D12" s="17"/>
      <c r="H12" s="18" t="s">
        <v>5</v>
      </c>
      <c r="J12" s="17"/>
      <c r="K12" s="17"/>
    </row>
    <row r="13" spans="2:15" ht="12" customHeight="1" x14ac:dyDescent="0.2">
      <c r="C13" s="18"/>
      <c r="D13" s="17"/>
      <c r="J13" s="18"/>
    </row>
    <row r="14" spans="2:15" ht="24.75" customHeight="1" x14ac:dyDescent="0.2">
      <c r="C14" s="19" t="s">
        <v>7</v>
      </c>
      <c r="H14" s="19" t="s">
        <v>8</v>
      </c>
      <c r="J14" s="18"/>
    </row>
    <row r="15" spans="2:15" ht="12.75" customHeight="1" x14ac:dyDescent="0.2">
      <c r="J15" s="18"/>
    </row>
    <row r="16" spans="2:15" ht="28.5" customHeight="1" x14ac:dyDescent="0.2">
      <c r="C16" s="19" t="s">
        <v>9</v>
      </c>
      <c r="H16" s="19" t="s">
        <v>9</v>
      </c>
    </row>
    <row r="17" spans="2:12" ht="25.5" customHeight="1" x14ac:dyDescent="0.2"/>
    <row r="18" spans="2:12" ht="13.5" customHeight="1" x14ac:dyDescent="0.2">
      <c r="B18" s="20"/>
      <c r="C18" s="21"/>
      <c r="D18" s="21"/>
      <c r="E18" s="22"/>
      <c r="F18" s="23"/>
      <c r="G18" s="24"/>
      <c r="H18" s="25"/>
      <c r="I18" s="24"/>
      <c r="J18" s="26" t="s">
        <v>10</v>
      </c>
      <c r="K18" s="27"/>
    </row>
    <row r="19" spans="2:12" ht="15" customHeight="1" x14ac:dyDescent="0.2">
      <c r="B19" s="28" t="s">
        <v>11</v>
      </c>
      <c r="C19" s="29"/>
      <c r="D19" s="30">
        <v>15</v>
      </c>
      <c r="E19" s="31" t="s">
        <v>12</v>
      </c>
      <c r="F19" s="32"/>
      <c r="G19" s="33"/>
      <c r="H19" s="33"/>
      <c r="I19" s="289">
        <f>ROUND(G32,0)</f>
        <v>0</v>
      </c>
      <c r="J19" s="290"/>
      <c r="K19" s="34"/>
    </row>
    <row r="20" spans="2:12" x14ac:dyDescent="0.2">
      <c r="B20" s="28" t="s">
        <v>13</v>
      </c>
      <c r="C20" s="29"/>
      <c r="D20" s="30">
        <f>SazbaDPH1</f>
        <v>15</v>
      </c>
      <c r="E20" s="31" t="s">
        <v>12</v>
      </c>
      <c r="F20" s="35"/>
      <c r="G20" s="36"/>
      <c r="H20" s="36"/>
      <c r="I20" s="291">
        <f>ROUND(I19*D20/100,0)</f>
        <v>0</v>
      </c>
      <c r="J20" s="292"/>
      <c r="K20" s="34"/>
    </row>
    <row r="21" spans="2:12" x14ac:dyDescent="0.2">
      <c r="B21" s="28" t="s">
        <v>11</v>
      </c>
      <c r="C21" s="29"/>
      <c r="D21" s="30">
        <v>21</v>
      </c>
      <c r="E21" s="31" t="s">
        <v>12</v>
      </c>
      <c r="F21" s="35"/>
      <c r="G21" s="36"/>
      <c r="H21" s="36"/>
      <c r="I21" s="291">
        <f>ROUND(H32,0)</f>
        <v>0</v>
      </c>
      <c r="J21" s="292"/>
      <c r="K21" s="34"/>
    </row>
    <row r="22" spans="2:12" ht="13.5" thickBot="1" x14ac:dyDescent="0.25">
      <c r="B22" s="28" t="s">
        <v>13</v>
      </c>
      <c r="C22" s="29"/>
      <c r="D22" s="30">
        <f>SazbaDPH2</f>
        <v>21</v>
      </c>
      <c r="E22" s="31" t="s">
        <v>12</v>
      </c>
      <c r="F22" s="37"/>
      <c r="G22" s="38"/>
      <c r="H22" s="38"/>
      <c r="I22" s="293">
        <f>ROUND(I21*D21/100,0)</f>
        <v>0</v>
      </c>
      <c r="J22" s="294"/>
      <c r="K22" s="34"/>
    </row>
    <row r="23" spans="2:12" ht="16.5" thickBot="1" x14ac:dyDescent="0.25">
      <c r="B23" s="39" t="s">
        <v>14</v>
      </c>
      <c r="C23" s="40"/>
      <c r="D23" s="40"/>
      <c r="E23" s="41"/>
      <c r="F23" s="42"/>
      <c r="G23" s="43"/>
      <c r="H23" s="43"/>
      <c r="I23" s="295">
        <f>SUM(I19:I22)</f>
        <v>0</v>
      </c>
      <c r="J23" s="296"/>
      <c r="K23" s="44"/>
    </row>
    <row r="26" spans="2:12" ht="1.5" customHeight="1" x14ac:dyDescent="0.2"/>
    <row r="27" spans="2:12" ht="15.75" customHeight="1" x14ac:dyDescent="0.25">
      <c r="B27" s="13" t="s">
        <v>15</v>
      </c>
      <c r="C27" s="45"/>
      <c r="D27" s="45"/>
      <c r="E27" s="45"/>
      <c r="F27" s="45"/>
      <c r="G27" s="45"/>
      <c r="H27" s="45"/>
      <c r="I27" s="45"/>
      <c r="J27" s="45"/>
      <c r="K27" s="45"/>
      <c r="L27" s="46"/>
    </row>
    <row r="28" spans="2:12" ht="5.25" customHeight="1" x14ac:dyDescent="0.2">
      <c r="L28" s="46"/>
    </row>
    <row r="29" spans="2:12" ht="24" customHeight="1" x14ac:dyDescent="0.2">
      <c r="B29" s="47" t="s">
        <v>16</v>
      </c>
      <c r="C29" s="48"/>
      <c r="D29" s="48"/>
      <c r="E29" s="49"/>
      <c r="F29" s="50" t="s">
        <v>17</v>
      </c>
      <c r="G29" s="51" t="str">
        <f>CONCATENATE("Základ DPH ",SazbaDPH1," %")</f>
        <v>Základ DPH 15 %</v>
      </c>
      <c r="H29" s="50" t="str">
        <f>CONCATENATE("Základ DPH ",SazbaDPH2," %")</f>
        <v>Základ DPH 21 %</v>
      </c>
      <c r="I29" s="50" t="s">
        <v>18</v>
      </c>
      <c r="J29" s="50" t="s">
        <v>12</v>
      </c>
    </row>
    <row r="30" spans="2:12" x14ac:dyDescent="0.2">
      <c r="B30" s="52" t="s">
        <v>106</v>
      </c>
      <c r="C30" s="53" t="s">
        <v>107</v>
      </c>
      <c r="D30" s="54"/>
      <c r="E30" s="55"/>
      <c r="F30" s="56">
        <f>G30+H30+I30</f>
        <v>0</v>
      </c>
      <c r="G30" s="57">
        <v>0</v>
      </c>
      <c r="H30" s="58">
        <v>0</v>
      </c>
      <c r="I30" s="58">
        <f t="shared" ref="I30:I31" si="0">(G30*SazbaDPH1)/100+(H30*SazbaDPH2)/100</f>
        <v>0</v>
      </c>
      <c r="J30" s="59" t="str">
        <f t="shared" ref="J30:J31" si="1">IF(CelkemObjekty=0,"",F30/CelkemObjekty*100)</f>
        <v/>
      </c>
    </row>
    <row r="31" spans="2:12" x14ac:dyDescent="0.2">
      <c r="B31" s="60" t="s">
        <v>144</v>
      </c>
      <c r="C31" s="61" t="s">
        <v>145</v>
      </c>
      <c r="D31" s="62"/>
      <c r="E31" s="63"/>
      <c r="F31" s="64">
        <f t="shared" ref="F31" si="2">G31+H31+I31</f>
        <v>0</v>
      </c>
      <c r="G31" s="65">
        <v>0</v>
      </c>
      <c r="H31" s="66">
        <v>0</v>
      </c>
      <c r="I31" s="66">
        <f t="shared" si="0"/>
        <v>0</v>
      </c>
      <c r="J31" s="59" t="str">
        <f t="shared" si="1"/>
        <v/>
      </c>
    </row>
    <row r="32" spans="2:12" ht="17.25" customHeight="1" x14ac:dyDescent="0.2">
      <c r="B32" s="67" t="s">
        <v>19</v>
      </c>
      <c r="C32" s="68"/>
      <c r="D32" s="69"/>
      <c r="E32" s="70"/>
      <c r="F32" s="71">
        <f>SUM(F30:F31)</f>
        <v>0</v>
      </c>
      <c r="G32" s="71">
        <f>SUM(G30:G31)</f>
        <v>0</v>
      </c>
      <c r="H32" s="71">
        <f>SUM(H30:H31)</f>
        <v>0</v>
      </c>
      <c r="I32" s="71">
        <f>SUM(I30:I31)</f>
        <v>0</v>
      </c>
      <c r="J32" s="72" t="str">
        <f t="shared" ref="J32" si="3">IF(CelkemObjekty=0,"",F32/CelkemObjekty*100)</f>
        <v/>
      </c>
    </row>
    <row r="33" spans="2:11" x14ac:dyDescent="0.2">
      <c r="B33" s="73"/>
      <c r="C33" s="73"/>
      <c r="D33" s="73"/>
      <c r="E33" s="73"/>
      <c r="F33" s="73"/>
      <c r="G33" s="73"/>
      <c r="H33" s="73"/>
      <c r="I33" s="73"/>
      <c r="J33" s="73"/>
      <c r="K33" s="73"/>
    </row>
    <row r="34" spans="2:11" ht="9.75" customHeight="1" x14ac:dyDescent="0.2">
      <c r="B34" s="73"/>
      <c r="C34" s="73"/>
      <c r="D34" s="73"/>
      <c r="E34" s="73"/>
      <c r="F34" s="73"/>
      <c r="G34" s="73"/>
      <c r="H34" s="73"/>
      <c r="I34" s="73"/>
      <c r="J34" s="73"/>
      <c r="K34" s="73"/>
    </row>
    <row r="35" spans="2:11" ht="7.5" customHeight="1" x14ac:dyDescent="0.2">
      <c r="B35" s="73"/>
      <c r="C35" s="73"/>
      <c r="D35" s="73"/>
      <c r="E35" s="73"/>
      <c r="F35" s="73"/>
      <c r="G35" s="73"/>
      <c r="H35" s="73"/>
      <c r="I35" s="73"/>
      <c r="J35" s="73"/>
      <c r="K35" s="73"/>
    </row>
    <row r="36" spans="2:11" ht="18" x14ac:dyDescent="0.25">
      <c r="B36" s="13" t="s">
        <v>20</v>
      </c>
      <c r="C36" s="45"/>
      <c r="D36" s="45"/>
      <c r="E36" s="45"/>
      <c r="F36" s="45"/>
      <c r="G36" s="45"/>
      <c r="H36" s="45"/>
      <c r="I36" s="45"/>
      <c r="J36" s="45"/>
      <c r="K36" s="73"/>
    </row>
    <row r="37" spans="2:11" x14ac:dyDescent="0.2">
      <c r="K37" s="73"/>
    </row>
    <row r="38" spans="2:11" ht="25.5" x14ac:dyDescent="0.2">
      <c r="B38" s="74" t="s">
        <v>21</v>
      </c>
      <c r="C38" s="75" t="s">
        <v>22</v>
      </c>
      <c r="D38" s="48"/>
      <c r="E38" s="49"/>
      <c r="F38" s="50" t="s">
        <v>17</v>
      </c>
      <c r="G38" s="51" t="str">
        <f>CONCATENATE("Základ DPH ",SazbaDPH1," %")</f>
        <v>Základ DPH 15 %</v>
      </c>
      <c r="H38" s="50" t="str">
        <f>CONCATENATE("Základ DPH ",SazbaDPH2," %")</f>
        <v>Základ DPH 21 %</v>
      </c>
      <c r="I38" s="51" t="s">
        <v>18</v>
      </c>
      <c r="J38" s="50" t="s">
        <v>12</v>
      </c>
    </row>
    <row r="39" spans="2:11" x14ac:dyDescent="0.2">
      <c r="B39" s="76" t="s">
        <v>106</v>
      </c>
      <c r="C39" s="77" t="s">
        <v>1</v>
      </c>
      <c r="D39" s="54"/>
      <c r="E39" s="55"/>
      <c r="F39" s="56">
        <f>G39+H39+I39</f>
        <v>0</v>
      </c>
      <c r="G39" s="57">
        <v>0</v>
      </c>
      <c r="H39" s="58">
        <v>0</v>
      </c>
      <c r="I39" s="65">
        <f t="shared" ref="I39:I40" si="4">(G39*SazbaDPH1)/100+(H39*SazbaDPH2)/100</f>
        <v>0</v>
      </c>
      <c r="J39" s="59" t="str">
        <f t="shared" ref="J39:J40" si="5">IF(CelkemObjekty=0,"",F39/CelkemObjekty*100)</f>
        <v/>
      </c>
    </row>
    <row r="40" spans="2:11" x14ac:dyDescent="0.2">
      <c r="B40" s="78" t="s">
        <v>144</v>
      </c>
      <c r="C40" s="79" t="s">
        <v>1</v>
      </c>
      <c r="D40" s="62"/>
      <c r="E40" s="63"/>
      <c r="F40" s="64">
        <f t="shared" ref="F40" si="6">G40+H40+I40</f>
        <v>0</v>
      </c>
      <c r="G40" s="65">
        <v>0</v>
      </c>
      <c r="H40" s="66">
        <v>0</v>
      </c>
      <c r="I40" s="65">
        <f t="shared" si="4"/>
        <v>0</v>
      </c>
      <c r="J40" s="59" t="str">
        <f t="shared" si="5"/>
        <v/>
      </c>
    </row>
    <row r="41" spans="2:11" x14ac:dyDescent="0.2">
      <c r="B41" s="67" t="s">
        <v>19</v>
      </c>
      <c r="C41" s="68"/>
      <c r="D41" s="69"/>
      <c r="E41" s="70"/>
      <c r="F41" s="71">
        <f>SUM(F39:F40)</f>
        <v>0</v>
      </c>
      <c r="G41" s="80">
        <f>SUM(G39:G40)</f>
        <v>0</v>
      </c>
      <c r="H41" s="71">
        <f>SUM(H39:H40)</f>
        <v>0</v>
      </c>
      <c r="I41" s="80">
        <f>SUM(I39:I40)</f>
        <v>0</v>
      </c>
      <c r="J41" s="72" t="str">
        <f t="shared" ref="J41" si="7">IF(CelkemObjekty=0,"",F41/CelkemObjekty*100)</f>
        <v/>
      </c>
    </row>
    <row r="42" spans="2:11" ht="9" customHeight="1" x14ac:dyDescent="0.2"/>
    <row r="43" spans="2:11" ht="6" customHeight="1" x14ac:dyDescent="0.2"/>
    <row r="44" spans="2:11" ht="3" customHeight="1" x14ac:dyDescent="0.2"/>
    <row r="45" spans="2:11" ht="6.75" customHeight="1" x14ac:dyDescent="0.2"/>
    <row r="46" spans="2:11" ht="20.25" customHeight="1" x14ac:dyDescent="0.25">
      <c r="B46" s="13" t="s">
        <v>23</v>
      </c>
      <c r="C46" s="45"/>
      <c r="D46" s="45"/>
      <c r="E46" s="45"/>
      <c r="F46" s="45"/>
      <c r="G46" s="45"/>
      <c r="H46" s="45"/>
      <c r="I46" s="45"/>
      <c r="J46" s="45"/>
    </row>
    <row r="47" spans="2:11" ht="9" customHeight="1" x14ac:dyDescent="0.2"/>
    <row r="48" spans="2:11" x14ac:dyDescent="0.2">
      <c r="B48" s="47" t="s">
        <v>24</v>
      </c>
      <c r="C48" s="48"/>
      <c r="D48" s="48"/>
      <c r="E48" s="50" t="s">
        <v>12</v>
      </c>
      <c r="F48" s="50" t="s">
        <v>25</v>
      </c>
      <c r="G48" s="51" t="s">
        <v>26</v>
      </c>
      <c r="H48" s="50" t="s">
        <v>27</v>
      </c>
      <c r="I48" s="51" t="s">
        <v>28</v>
      </c>
      <c r="J48" s="81" t="s">
        <v>29</v>
      </c>
    </row>
    <row r="49" spans="2:10" x14ac:dyDescent="0.2">
      <c r="B49" s="52" t="s">
        <v>98</v>
      </c>
      <c r="C49" s="53" t="s">
        <v>99</v>
      </c>
      <c r="D49" s="54"/>
      <c r="E49" s="82" t="str">
        <f>IF(SUM(SoucetDilu)=0,"",SUM(F49:J49)/SUM(SoucetDilu)*100)</f>
        <v/>
      </c>
      <c r="F49" s="58">
        <v>0</v>
      </c>
      <c r="G49" s="57">
        <v>0</v>
      </c>
      <c r="H49" s="58">
        <v>0</v>
      </c>
      <c r="I49" s="57">
        <v>0</v>
      </c>
      <c r="J49" s="58">
        <v>0</v>
      </c>
    </row>
    <row r="50" spans="2:10" x14ac:dyDescent="0.2">
      <c r="B50" s="60" t="s">
        <v>147</v>
      </c>
      <c r="C50" s="61" t="s">
        <v>148</v>
      </c>
      <c r="D50" s="62"/>
      <c r="E50" s="83" t="str">
        <f>IF(SUM(SoucetDilu)=0,"",SUM(F50:J50)/SUM(SoucetDilu)*100)</f>
        <v/>
      </c>
      <c r="F50" s="66">
        <v>0</v>
      </c>
      <c r="G50" s="65">
        <v>0</v>
      </c>
      <c r="H50" s="66">
        <v>0</v>
      </c>
      <c r="I50" s="65">
        <v>0</v>
      </c>
      <c r="J50" s="66">
        <v>0</v>
      </c>
    </row>
    <row r="51" spans="2:10" x14ac:dyDescent="0.2">
      <c r="B51" s="60" t="s">
        <v>129</v>
      </c>
      <c r="C51" s="61" t="s">
        <v>130</v>
      </c>
      <c r="D51" s="62"/>
      <c r="E51" s="83" t="str">
        <f>IF(SUM(SoucetDilu)=0,"",SUM(F51:J51)/SUM(SoucetDilu)*100)</f>
        <v/>
      </c>
      <c r="F51" s="66">
        <v>0</v>
      </c>
      <c r="G51" s="65">
        <v>0</v>
      </c>
      <c r="H51" s="66">
        <v>0</v>
      </c>
      <c r="I51" s="65">
        <v>0</v>
      </c>
      <c r="J51" s="66">
        <v>0</v>
      </c>
    </row>
    <row r="52" spans="2:10" x14ac:dyDescent="0.2">
      <c r="B52" s="67" t="s">
        <v>19</v>
      </c>
      <c r="C52" s="68"/>
      <c r="D52" s="69"/>
      <c r="E52" s="84" t="str">
        <f t="shared" ref="E52" si="8">IF(SUM(SoucetDilu)=0,"",SUM(F52:J52)/SUM(SoucetDilu)*100)</f>
        <v/>
      </c>
      <c r="F52" s="71">
        <f>SUM(F49:F51)</f>
        <v>0</v>
      </c>
      <c r="G52" s="80">
        <f>SUM(G49:G51)</f>
        <v>0</v>
      </c>
      <c r="H52" s="71">
        <f>SUM(H49:H51)</f>
        <v>0</v>
      </c>
      <c r="I52" s="80">
        <f>SUM(I49:I51)</f>
        <v>0</v>
      </c>
      <c r="J52" s="71">
        <f>SUM(J49:J51)</f>
        <v>0</v>
      </c>
    </row>
    <row r="54" spans="2:10" ht="2.25" customHeight="1" x14ac:dyDescent="0.2"/>
    <row r="55" spans="2:10" ht="1.5" customHeight="1" x14ac:dyDescent="0.2"/>
    <row r="56" spans="2:10" ht="0.75" customHeight="1" x14ac:dyDescent="0.2"/>
    <row r="57" spans="2:10" ht="0.75" customHeight="1" x14ac:dyDescent="0.2"/>
    <row r="58" spans="2:10" ht="0.75" customHeight="1" x14ac:dyDescent="0.2"/>
    <row r="59" spans="2:10" ht="18" x14ac:dyDescent="0.25">
      <c r="B59" s="13" t="s">
        <v>30</v>
      </c>
      <c r="C59" s="45"/>
      <c r="D59" s="45"/>
      <c r="E59" s="45"/>
      <c r="F59" s="45"/>
      <c r="G59" s="45"/>
      <c r="H59" s="45"/>
      <c r="I59" s="45"/>
      <c r="J59" s="45"/>
    </row>
    <row r="61" spans="2:10" x14ac:dyDescent="0.2">
      <c r="B61" s="47" t="s">
        <v>31</v>
      </c>
      <c r="C61" s="48"/>
      <c r="D61" s="48"/>
      <c r="E61" s="85"/>
      <c r="F61" s="86"/>
      <c r="G61" s="51"/>
      <c r="H61" s="50" t="s">
        <v>17</v>
      </c>
      <c r="I61" s="1"/>
      <c r="J61" s="1"/>
    </row>
    <row r="62" spans="2:10" x14ac:dyDescent="0.2">
      <c r="B62" s="52" t="s">
        <v>134</v>
      </c>
      <c r="C62" s="53"/>
      <c r="D62" s="54"/>
      <c r="E62" s="87"/>
      <c r="F62" s="88"/>
      <c r="G62" s="57"/>
      <c r="H62" s="58">
        <v>0</v>
      </c>
      <c r="I62" s="1"/>
      <c r="J62" s="1"/>
    </row>
    <row r="63" spans="2:10" x14ac:dyDescent="0.2">
      <c r="B63" s="60" t="s">
        <v>135</v>
      </c>
      <c r="C63" s="61"/>
      <c r="D63" s="62"/>
      <c r="E63" s="89"/>
      <c r="F63" s="90"/>
      <c r="G63" s="65"/>
      <c r="H63" s="66">
        <v>0</v>
      </c>
      <c r="I63" s="1"/>
      <c r="J63" s="1"/>
    </row>
    <row r="64" spans="2:10" x14ac:dyDescent="0.2">
      <c r="B64" s="60" t="s">
        <v>136</v>
      </c>
      <c r="C64" s="61"/>
      <c r="D64" s="62"/>
      <c r="E64" s="89"/>
      <c r="F64" s="90"/>
      <c r="G64" s="65"/>
      <c r="H64" s="66">
        <v>0</v>
      </c>
      <c r="I64" s="1"/>
      <c r="J64" s="1"/>
    </row>
    <row r="65" spans="2:10" x14ac:dyDescent="0.2">
      <c r="B65" s="60" t="s">
        <v>137</v>
      </c>
      <c r="C65" s="61"/>
      <c r="D65" s="62"/>
      <c r="E65" s="89"/>
      <c r="F65" s="90"/>
      <c r="G65" s="65"/>
      <c r="H65" s="66">
        <v>0</v>
      </c>
      <c r="I65" s="1"/>
      <c r="J65" s="1"/>
    </row>
    <row r="66" spans="2:10" x14ac:dyDescent="0.2">
      <c r="B66" s="60" t="s">
        <v>138</v>
      </c>
      <c r="C66" s="61"/>
      <c r="D66" s="62"/>
      <c r="E66" s="89"/>
      <c r="F66" s="90"/>
      <c r="G66" s="65"/>
      <c r="H66" s="66">
        <v>0</v>
      </c>
      <c r="I66" s="1"/>
      <c r="J66" s="1"/>
    </row>
    <row r="67" spans="2:10" x14ac:dyDescent="0.2">
      <c r="B67" s="60" t="s">
        <v>139</v>
      </c>
      <c r="C67" s="61"/>
      <c r="D67" s="62"/>
      <c r="E67" s="89"/>
      <c r="F67" s="90"/>
      <c r="G67" s="65"/>
      <c r="H67" s="66">
        <v>0</v>
      </c>
      <c r="I67" s="1"/>
      <c r="J67" s="1"/>
    </row>
    <row r="68" spans="2:10" x14ac:dyDescent="0.2">
      <c r="B68" s="60" t="s">
        <v>140</v>
      </c>
      <c r="C68" s="61"/>
      <c r="D68" s="62"/>
      <c r="E68" s="89"/>
      <c r="F68" s="90"/>
      <c r="G68" s="65"/>
      <c r="H68" s="66">
        <v>0</v>
      </c>
      <c r="I68" s="1"/>
      <c r="J68" s="1"/>
    </row>
    <row r="69" spans="2:10" x14ac:dyDescent="0.2">
      <c r="B69" s="60" t="s">
        <v>141</v>
      </c>
      <c r="C69" s="61"/>
      <c r="D69" s="62"/>
      <c r="E69" s="89"/>
      <c r="F69" s="90"/>
      <c r="G69" s="65"/>
      <c r="H69" s="66">
        <v>0</v>
      </c>
      <c r="I69" s="1"/>
      <c r="J69" s="1"/>
    </row>
    <row r="70" spans="2:10" x14ac:dyDescent="0.2">
      <c r="B70" s="67" t="s">
        <v>19</v>
      </c>
      <c r="C70" s="68"/>
      <c r="D70" s="69"/>
      <c r="E70" s="91"/>
      <c r="F70" s="92"/>
      <c r="G70" s="80"/>
      <c r="H70" s="71">
        <f>SUM(H62:H69)</f>
        <v>0</v>
      </c>
      <c r="I70" s="1"/>
      <c r="J70" s="1"/>
    </row>
    <row r="71" spans="2:10" x14ac:dyDescent="0.2">
      <c r="I71" s="1"/>
      <c r="J71" s="1"/>
    </row>
  </sheetData>
  <sortState ref="B831:K833">
    <sortCondition ref="B831"/>
  </sortState>
  <mergeCells count="5">
    <mergeCell ref="I19:J19"/>
    <mergeCell ref="I20:J20"/>
    <mergeCell ref="I21:J21"/>
    <mergeCell ref="I22:J22"/>
    <mergeCell ref="I23:J23"/>
  </mergeCells>
  <pageMargins left="0.39370078740157483" right="0.19685039370078741" top="0.39370078740157483" bottom="0.39370078740157483" header="0" footer="0.19685039370078741"/>
  <pageSetup paperSize="9" scale="99" fitToHeight="9999" orientation="portrait" horizontalDpi="300" verticalDpi="300" r:id="rId1"/>
  <headerFooter alignWithMargins="0">
    <oddFooter>&amp;L&amp;9Zpracováno programem &amp;"Arial CE,Tučné"BUILDpower,  © RTS, a.s.&amp;R&amp;9Stránka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/>
  <dimension ref="A1:BE51"/>
  <sheetViews>
    <sheetView topLeftCell="A10" zoomScaleNormal="100" workbookViewId="0"/>
  </sheetViews>
  <sheetFormatPr defaultColWidth="9.140625" defaultRowHeight="12.75" x14ac:dyDescent="0.2"/>
  <cols>
    <col min="1" max="1" width="2" style="1" customWidth="1"/>
    <col min="2" max="2" width="15" style="1" customWidth="1"/>
    <col min="3" max="3" width="15.85546875" style="1" customWidth="1"/>
    <col min="4" max="4" width="14.5703125" style="1" customWidth="1"/>
    <col min="5" max="5" width="13.5703125" style="1" customWidth="1"/>
    <col min="6" max="6" width="16.5703125" style="1" customWidth="1"/>
    <col min="7" max="7" width="15.28515625" style="1" customWidth="1"/>
    <col min="8" max="16384" width="9.140625" style="1"/>
  </cols>
  <sheetData>
    <row r="1" spans="1:57" ht="24.75" customHeight="1" thickBot="1" x14ac:dyDescent="0.25">
      <c r="A1" s="93" t="s">
        <v>101</v>
      </c>
      <c r="B1" s="94"/>
      <c r="C1" s="94"/>
      <c r="D1" s="94"/>
      <c r="E1" s="94"/>
      <c r="F1" s="94"/>
      <c r="G1" s="94"/>
    </row>
    <row r="2" spans="1:57" ht="12.75" customHeight="1" x14ac:dyDescent="0.2">
      <c r="A2" s="95" t="s">
        <v>32</v>
      </c>
      <c r="B2" s="96"/>
      <c r="C2" s="97" t="s">
        <v>109</v>
      </c>
      <c r="D2" s="97" t="s">
        <v>109</v>
      </c>
      <c r="E2" s="98"/>
      <c r="F2" s="99" t="s">
        <v>33</v>
      </c>
      <c r="G2" s="100"/>
    </row>
    <row r="3" spans="1:57" ht="3" hidden="1" customHeight="1" x14ac:dyDescent="0.2">
      <c r="A3" s="101"/>
      <c r="B3" s="102"/>
      <c r="C3" s="103"/>
      <c r="D3" s="103"/>
      <c r="E3" s="104"/>
      <c r="F3" s="105"/>
      <c r="G3" s="106"/>
    </row>
    <row r="4" spans="1:57" ht="12" customHeight="1" x14ac:dyDescent="0.2">
      <c r="A4" s="107" t="s">
        <v>34</v>
      </c>
      <c r="B4" s="102"/>
      <c r="C4" s="103"/>
      <c r="D4" s="103"/>
      <c r="E4" s="104"/>
      <c r="F4" s="105" t="s">
        <v>35</v>
      </c>
      <c r="G4" s="108"/>
    </row>
    <row r="5" spans="1:57" ht="12.95" customHeight="1" x14ac:dyDescent="0.2">
      <c r="A5" s="109" t="s">
        <v>106</v>
      </c>
      <c r="B5" s="110"/>
      <c r="C5" s="111" t="s">
        <v>107</v>
      </c>
      <c r="D5" s="112"/>
      <c r="E5" s="110"/>
      <c r="F5" s="105" t="s">
        <v>36</v>
      </c>
      <c r="G5" s="106"/>
    </row>
    <row r="6" spans="1:57" ht="12.95" customHeight="1" x14ac:dyDescent="0.2">
      <c r="A6" s="107" t="s">
        <v>37</v>
      </c>
      <c r="B6" s="102"/>
      <c r="C6" s="103"/>
      <c r="D6" s="103"/>
      <c r="E6" s="104"/>
      <c r="F6" s="113" t="s">
        <v>38</v>
      </c>
      <c r="G6" s="114"/>
      <c r="O6" s="115"/>
    </row>
    <row r="7" spans="1:57" ht="12.95" customHeight="1" x14ac:dyDescent="0.2">
      <c r="A7" s="116" t="s">
        <v>103</v>
      </c>
      <c r="B7" s="117"/>
      <c r="C7" s="118" t="s">
        <v>104</v>
      </c>
      <c r="D7" s="119"/>
      <c r="E7" s="119"/>
      <c r="F7" s="120" t="s">
        <v>39</v>
      </c>
      <c r="G7" s="114">
        <f>IF(G6=0,,ROUND((F30+F32)/G6,1))</f>
        <v>0</v>
      </c>
    </row>
    <row r="8" spans="1:57" x14ac:dyDescent="0.2">
      <c r="A8" s="121" t="s">
        <v>40</v>
      </c>
      <c r="B8" s="105"/>
      <c r="C8" s="303" t="s">
        <v>143</v>
      </c>
      <c r="D8" s="303"/>
      <c r="E8" s="304"/>
      <c r="F8" s="122" t="s">
        <v>41</v>
      </c>
      <c r="G8" s="123"/>
      <c r="H8" s="124"/>
      <c r="I8" s="125"/>
    </row>
    <row r="9" spans="1:57" x14ac:dyDescent="0.2">
      <c r="A9" s="121" t="s">
        <v>42</v>
      </c>
      <c r="B9" s="105"/>
      <c r="C9" s="303"/>
      <c r="D9" s="303"/>
      <c r="E9" s="304"/>
      <c r="F9" s="105"/>
      <c r="G9" s="126"/>
      <c r="H9" s="127"/>
    </row>
    <row r="10" spans="1:57" x14ac:dyDescent="0.2">
      <c r="A10" s="121" t="s">
        <v>43</v>
      </c>
      <c r="B10" s="105"/>
      <c r="C10" s="303" t="s">
        <v>142</v>
      </c>
      <c r="D10" s="303"/>
      <c r="E10" s="303"/>
      <c r="F10" s="128"/>
      <c r="G10" s="129"/>
      <c r="H10" s="130"/>
    </row>
    <row r="11" spans="1:57" ht="13.5" customHeight="1" x14ac:dyDescent="0.2">
      <c r="A11" s="121" t="s">
        <v>44</v>
      </c>
      <c r="B11" s="105"/>
      <c r="C11" s="303"/>
      <c r="D11" s="303"/>
      <c r="E11" s="303"/>
      <c r="F11" s="131" t="s">
        <v>45</v>
      </c>
      <c r="G11" s="132"/>
      <c r="H11" s="127"/>
      <c r="BA11" s="133"/>
      <c r="BB11" s="133"/>
      <c r="BC11" s="133"/>
      <c r="BD11" s="133"/>
      <c r="BE11" s="133"/>
    </row>
    <row r="12" spans="1:57" ht="12.75" customHeight="1" x14ac:dyDescent="0.2">
      <c r="A12" s="134" t="s">
        <v>46</v>
      </c>
      <c r="B12" s="102"/>
      <c r="C12" s="305"/>
      <c r="D12" s="305"/>
      <c r="E12" s="305"/>
      <c r="F12" s="135" t="s">
        <v>47</v>
      </c>
      <c r="G12" s="136"/>
      <c r="H12" s="127"/>
    </row>
    <row r="13" spans="1:57" ht="28.5" customHeight="1" thickBot="1" x14ac:dyDescent="0.25">
      <c r="A13" s="137" t="s">
        <v>48</v>
      </c>
      <c r="B13" s="138"/>
      <c r="C13" s="138"/>
      <c r="D13" s="138"/>
      <c r="E13" s="139"/>
      <c r="F13" s="139"/>
      <c r="G13" s="140"/>
      <c r="H13" s="127"/>
    </row>
    <row r="14" spans="1:57" ht="17.25" customHeight="1" thickBot="1" x14ac:dyDescent="0.25">
      <c r="A14" s="141" t="s">
        <v>49</v>
      </c>
      <c r="B14" s="142"/>
      <c r="C14" s="143"/>
      <c r="D14" s="144" t="s">
        <v>50</v>
      </c>
      <c r="E14" s="145"/>
      <c r="F14" s="145"/>
      <c r="G14" s="143"/>
    </row>
    <row r="15" spans="1:57" ht="15.95" customHeight="1" x14ac:dyDescent="0.2">
      <c r="A15" s="146"/>
      <c r="B15" s="147" t="s">
        <v>51</v>
      </c>
      <c r="C15" s="148">
        <f>'0020  Rek'!E9</f>
        <v>0</v>
      </c>
      <c r="D15" s="149" t="str">
        <f>'0020  Rek'!A14</f>
        <v>Ztížené výrobní podmínky</v>
      </c>
      <c r="E15" s="150"/>
      <c r="F15" s="151"/>
      <c r="G15" s="148">
        <f>'0020  Rek'!I14</f>
        <v>0</v>
      </c>
    </row>
    <row r="16" spans="1:57" ht="15.95" customHeight="1" x14ac:dyDescent="0.2">
      <c r="A16" s="146" t="s">
        <v>52</v>
      </c>
      <c r="B16" s="147" t="s">
        <v>53</v>
      </c>
      <c r="C16" s="148">
        <f>'0020  Rek'!F9</f>
        <v>0</v>
      </c>
      <c r="D16" s="101" t="str">
        <f>'0020  Rek'!A15</f>
        <v>Oborová přirážka</v>
      </c>
      <c r="E16" s="152"/>
      <c r="F16" s="153"/>
      <c r="G16" s="148">
        <f>'0020  Rek'!I15</f>
        <v>0</v>
      </c>
    </row>
    <row r="17" spans="1:7" ht="15.95" customHeight="1" x14ac:dyDescent="0.2">
      <c r="A17" s="146" t="s">
        <v>54</v>
      </c>
      <c r="B17" s="147" t="s">
        <v>55</v>
      </c>
      <c r="C17" s="148">
        <f>'0020  Rek'!H9</f>
        <v>0</v>
      </c>
      <c r="D17" s="101" t="str">
        <f>'0020  Rek'!A16</f>
        <v>Přesun stavebních kapacit</v>
      </c>
      <c r="E17" s="152"/>
      <c r="F17" s="153"/>
      <c r="G17" s="148">
        <f>'0020  Rek'!I16</f>
        <v>0</v>
      </c>
    </row>
    <row r="18" spans="1:7" ht="15.95" customHeight="1" x14ac:dyDescent="0.2">
      <c r="A18" s="154" t="s">
        <v>56</v>
      </c>
      <c r="B18" s="155" t="s">
        <v>57</v>
      </c>
      <c r="C18" s="148">
        <f>'0020  Rek'!G9</f>
        <v>0</v>
      </c>
      <c r="D18" s="101" t="str">
        <f>'0020  Rek'!A17</f>
        <v>Mimostaveništní doprava</v>
      </c>
      <c r="E18" s="152"/>
      <c r="F18" s="153"/>
      <c r="G18" s="148">
        <f>'0020  Rek'!I17</f>
        <v>0</v>
      </c>
    </row>
    <row r="19" spans="1:7" ht="15.95" customHeight="1" x14ac:dyDescent="0.2">
      <c r="A19" s="156" t="s">
        <v>58</v>
      </c>
      <c r="B19" s="147"/>
      <c r="C19" s="148">
        <f>SUM(C15:C18)</f>
        <v>0</v>
      </c>
      <c r="D19" s="101" t="str">
        <f>'0020  Rek'!A18</f>
        <v>Zařízení staveniště</v>
      </c>
      <c r="E19" s="152"/>
      <c r="F19" s="153"/>
      <c r="G19" s="148">
        <f>'0020  Rek'!I18</f>
        <v>0</v>
      </c>
    </row>
    <row r="20" spans="1:7" ht="15.95" customHeight="1" x14ac:dyDescent="0.2">
      <c r="A20" s="156"/>
      <c r="B20" s="147"/>
      <c r="C20" s="148"/>
      <c r="D20" s="101" t="str">
        <f>'0020  Rek'!A19</f>
        <v>Provoz investora</v>
      </c>
      <c r="E20" s="152"/>
      <c r="F20" s="153"/>
      <c r="G20" s="148">
        <f>'0020  Rek'!I19</f>
        <v>0</v>
      </c>
    </row>
    <row r="21" spans="1:7" ht="15.95" customHeight="1" x14ac:dyDescent="0.2">
      <c r="A21" s="156" t="s">
        <v>29</v>
      </c>
      <c r="B21" s="147"/>
      <c r="C21" s="148">
        <f>'0020  Rek'!I9</f>
        <v>0</v>
      </c>
      <c r="D21" s="101" t="str">
        <f>'0020  Rek'!A20</f>
        <v>Kompletační činnost (IČD)</v>
      </c>
      <c r="E21" s="152"/>
      <c r="F21" s="153"/>
      <c r="G21" s="148">
        <f>'0020  Rek'!I20</f>
        <v>0</v>
      </c>
    </row>
    <row r="22" spans="1:7" ht="15.95" customHeight="1" x14ac:dyDescent="0.2">
      <c r="A22" s="157" t="s">
        <v>59</v>
      </c>
      <c r="B22" s="127"/>
      <c r="C22" s="148">
        <f>C19+C21</f>
        <v>0</v>
      </c>
      <c r="D22" s="101" t="s">
        <v>60</v>
      </c>
      <c r="E22" s="152"/>
      <c r="F22" s="153"/>
      <c r="G22" s="148">
        <f>G23-SUM(G15:G21)</f>
        <v>0</v>
      </c>
    </row>
    <row r="23" spans="1:7" ht="15.95" customHeight="1" thickBot="1" x14ac:dyDescent="0.25">
      <c r="A23" s="306" t="s">
        <v>61</v>
      </c>
      <c r="B23" s="307"/>
      <c r="C23" s="158">
        <f>C22+G23</f>
        <v>0</v>
      </c>
      <c r="D23" s="159" t="s">
        <v>62</v>
      </c>
      <c r="E23" s="160"/>
      <c r="F23" s="161"/>
      <c r="G23" s="148">
        <f>'0020  Rek'!H22</f>
        <v>0</v>
      </c>
    </row>
    <row r="24" spans="1:7" x14ac:dyDescent="0.2">
      <c r="A24" s="162" t="s">
        <v>63</v>
      </c>
      <c r="B24" s="163"/>
      <c r="C24" s="164"/>
      <c r="D24" s="163" t="s">
        <v>64</v>
      </c>
      <c r="E24" s="163"/>
      <c r="F24" s="165" t="s">
        <v>65</v>
      </c>
      <c r="G24" s="166"/>
    </row>
    <row r="25" spans="1:7" x14ac:dyDescent="0.2">
      <c r="A25" s="157" t="s">
        <v>66</v>
      </c>
      <c r="B25" s="127"/>
      <c r="C25" s="167"/>
      <c r="D25" s="127" t="s">
        <v>66</v>
      </c>
      <c r="F25" s="168" t="s">
        <v>66</v>
      </c>
      <c r="G25" s="169"/>
    </row>
    <row r="26" spans="1:7" ht="37.5" customHeight="1" x14ac:dyDescent="0.2">
      <c r="A26" s="157" t="s">
        <v>67</v>
      </c>
      <c r="B26" s="170"/>
      <c r="C26" s="167"/>
      <c r="D26" s="127" t="s">
        <v>67</v>
      </c>
      <c r="F26" s="168" t="s">
        <v>67</v>
      </c>
      <c r="G26" s="169"/>
    </row>
    <row r="27" spans="1:7" x14ac:dyDescent="0.2">
      <c r="A27" s="157"/>
      <c r="B27" s="171"/>
      <c r="C27" s="167"/>
      <c r="D27" s="127"/>
      <c r="F27" s="168"/>
      <c r="G27" s="169"/>
    </row>
    <row r="28" spans="1:7" x14ac:dyDescent="0.2">
      <c r="A28" s="157" t="s">
        <v>68</v>
      </c>
      <c r="B28" s="127"/>
      <c r="C28" s="167"/>
      <c r="D28" s="168" t="s">
        <v>69</v>
      </c>
      <c r="E28" s="167"/>
      <c r="F28" s="172" t="s">
        <v>69</v>
      </c>
      <c r="G28" s="169"/>
    </row>
    <row r="29" spans="1:7" ht="69" customHeight="1" x14ac:dyDescent="0.2">
      <c r="A29" s="157"/>
      <c r="B29" s="127"/>
      <c r="C29" s="173"/>
      <c r="D29" s="174"/>
      <c r="E29" s="173"/>
      <c r="F29" s="127"/>
      <c r="G29" s="169"/>
    </row>
    <row r="30" spans="1:7" x14ac:dyDescent="0.2">
      <c r="A30" s="175" t="s">
        <v>11</v>
      </c>
      <c r="B30" s="176"/>
      <c r="C30" s="177">
        <v>21</v>
      </c>
      <c r="D30" s="176" t="s">
        <v>70</v>
      </c>
      <c r="E30" s="178"/>
      <c r="F30" s="298">
        <f>C23-F32</f>
        <v>0</v>
      </c>
      <c r="G30" s="299"/>
    </row>
    <row r="31" spans="1:7" x14ac:dyDescent="0.2">
      <c r="A31" s="175" t="s">
        <v>71</v>
      </c>
      <c r="B31" s="176"/>
      <c r="C31" s="177">
        <f>C30</f>
        <v>21</v>
      </c>
      <c r="D31" s="176" t="s">
        <v>72</v>
      </c>
      <c r="E31" s="178"/>
      <c r="F31" s="298">
        <f>ROUND(PRODUCT(F30,C31/100),0)</f>
        <v>0</v>
      </c>
      <c r="G31" s="299"/>
    </row>
    <row r="32" spans="1:7" x14ac:dyDescent="0.2">
      <c r="A32" s="175" t="s">
        <v>11</v>
      </c>
      <c r="B32" s="176"/>
      <c r="C32" s="177">
        <v>0</v>
      </c>
      <c r="D32" s="176" t="s">
        <v>72</v>
      </c>
      <c r="E32" s="178"/>
      <c r="F32" s="298">
        <v>0</v>
      </c>
      <c r="G32" s="299"/>
    </row>
    <row r="33" spans="1:8" x14ac:dyDescent="0.2">
      <c r="A33" s="175" t="s">
        <v>71</v>
      </c>
      <c r="B33" s="179"/>
      <c r="C33" s="180">
        <f>C32</f>
        <v>0</v>
      </c>
      <c r="D33" s="176" t="s">
        <v>72</v>
      </c>
      <c r="E33" s="153"/>
      <c r="F33" s="298">
        <f>ROUND(PRODUCT(F32,C33/100),0)</f>
        <v>0</v>
      </c>
      <c r="G33" s="299"/>
    </row>
    <row r="34" spans="1:8" s="184" customFormat="1" ht="19.5" customHeight="1" thickBot="1" x14ac:dyDescent="0.3">
      <c r="A34" s="181" t="s">
        <v>73</v>
      </c>
      <c r="B34" s="182"/>
      <c r="C34" s="182"/>
      <c r="D34" s="182"/>
      <c r="E34" s="183"/>
      <c r="F34" s="300">
        <f>ROUND(SUM(F30:F33),0)</f>
        <v>0</v>
      </c>
      <c r="G34" s="301"/>
    </row>
    <row r="36" spans="1:8" x14ac:dyDescent="0.2">
      <c r="A36" s="2" t="s">
        <v>74</v>
      </c>
      <c r="B36" s="2"/>
      <c r="C36" s="2"/>
      <c r="D36" s="2"/>
      <c r="E36" s="2"/>
      <c r="F36" s="2"/>
      <c r="G36" s="2"/>
      <c r="H36" s="1" t="s">
        <v>1</v>
      </c>
    </row>
    <row r="37" spans="1:8" ht="14.25" customHeight="1" x14ac:dyDescent="0.2">
      <c r="A37" s="2"/>
      <c r="B37" s="302"/>
      <c r="C37" s="302"/>
      <c r="D37" s="302"/>
      <c r="E37" s="302"/>
      <c r="F37" s="302"/>
      <c r="G37" s="302"/>
      <c r="H37" s="1" t="s">
        <v>1</v>
      </c>
    </row>
    <row r="38" spans="1:8" ht="12.75" customHeight="1" x14ac:dyDescent="0.2">
      <c r="A38" s="185"/>
      <c r="B38" s="302"/>
      <c r="C38" s="302"/>
      <c r="D38" s="302"/>
      <c r="E38" s="302"/>
      <c r="F38" s="302"/>
      <c r="G38" s="302"/>
      <c r="H38" s="1" t="s">
        <v>1</v>
      </c>
    </row>
    <row r="39" spans="1:8" x14ac:dyDescent="0.2">
      <c r="A39" s="185"/>
      <c r="B39" s="302"/>
      <c r="C39" s="302"/>
      <c r="D39" s="302"/>
      <c r="E39" s="302"/>
      <c r="F39" s="302"/>
      <c r="G39" s="302"/>
      <c r="H39" s="1" t="s">
        <v>1</v>
      </c>
    </row>
    <row r="40" spans="1:8" x14ac:dyDescent="0.2">
      <c r="A40" s="185"/>
      <c r="B40" s="302"/>
      <c r="C40" s="302"/>
      <c r="D40" s="302"/>
      <c r="E40" s="302"/>
      <c r="F40" s="302"/>
      <c r="G40" s="302"/>
      <c r="H40" s="1" t="s">
        <v>1</v>
      </c>
    </row>
    <row r="41" spans="1:8" x14ac:dyDescent="0.2">
      <c r="A41" s="185"/>
      <c r="B41" s="302"/>
      <c r="C41" s="302"/>
      <c r="D41" s="302"/>
      <c r="E41" s="302"/>
      <c r="F41" s="302"/>
      <c r="G41" s="302"/>
      <c r="H41" s="1" t="s">
        <v>1</v>
      </c>
    </row>
    <row r="42" spans="1:8" x14ac:dyDescent="0.2">
      <c r="A42" s="185"/>
      <c r="B42" s="302"/>
      <c r="C42" s="302"/>
      <c r="D42" s="302"/>
      <c r="E42" s="302"/>
      <c r="F42" s="302"/>
      <c r="G42" s="302"/>
      <c r="H42" s="1" t="s">
        <v>1</v>
      </c>
    </row>
    <row r="43" spans="1:8" x14ac:dyDescent="0.2">
      <c r="A43" s="185"/>
      <c r="B43" s="302"/>
      <c r="C43" s="302"/>
      <c r="D43" s="302"/>
      <c r="E43" s="302"/>
      <c r="F43" s="302"/>
      <c r="G43" s="302"/>
      <c r="H43" s="1" t="s">
        <v>1</v>
      </c>
    </row>
    <row r="44" spans="1:8" ht="12.75" customHeight="1" x14ac:dyDescent="0.2">
      <c r="A44" s="185"/>
      <c r="B44" s="302"/>
      <c r="C44" s="302"/>
      <c r="D44" s="302"/>
      <c r="E44" s="302"/>
      <c r="F44" s="302"/>
      <c r="G44" s="302"/>
      <c r="H44" s="1" t="s">
        <v>1</v>
      </c>
    </row>
    <row r="45" spans="1:8" ht="12.75" customHeight="1" x14ac:dyDescent="0.2">
      <c r="A45" s="185"/>
      <c r="B45" s="302"/>
      <c r="C45" s="302"/>
      <c r="D45" s="302"/>
      <c r="E45" s="302"/>
      <c r="F45" s="302"/>
      <c r="G45" s="302"/>
      <c r="H45" s="1" t="s">
        <v>1</v>
      </c>
    </row>
    <row r="46" spans="1:8" x14ac:dyDescent="0.2">
      <c r="B46" s="297"/>
      <c r="C46" s="297"/>
      <c r="D46" s="297"/>
      <c r="E46" s="297"/>
      <c r="F46" s="297"/>
      <c r="G46" s="297"/>
    </row>
    <row r="47" spans="1:8" x14ac:dyDescent="0.2">
      <c r="B47" s="297"/>
      <c r="C47" s="297"/>
      <c r="D47" s="297"/>
      <c r="E47" s="297"/>
      <c r="F47" s="297"/>
      <c r="G47" s="297"/>
    </row>
    <row r="48" spans="1:8" x14ac:dyDescent="0.2">
      <c r="B48" s="297"/>
      <c r="C48" s="297"/>
      <c r="D48" s="297"/>
      <c r="E48" s="297"/>
      <c r="F48" s="297"/>
      <c r="G48" s="297"/>
    </row>
    <row r="49" spans="2:7" x14ac:dyDescent="0.2">
      <c r="B49" s="297"/>
      <c r="C49" s="297"/>
      <c r="D49" s="297"/>
      <c r="E49" s="297"/>
      <c r="F49" s="297"/>
      <c r="G49" s="297"/>
    </row>
    <row r="50" spans="2:7" x14ac:dyDescent="0.2">
      <c r="B50" s="297"/>
      <c r="C50" s="297"/>
      <c r="D50" s="297"/>
      <c r="E50" s="297"/>
      <c r="F50" s="297"/>
      <c r="G50" s="297"/>
    </row>
    <row r="51" spans="2:7" x14ac:dyDescent="0.2">
      <c r="B51" s="297"/>
      <c r="C51" s="297"/>
      <c r="D51" s="297"/>
      <c r="E51" s="297"/>
      <c r="F51" s="297"/>
      <c r="G51" s="297"/>
    </row>
  </sheetData>
  <mergeCells count="18">
    <mergeCell ref="A23:B23"/>
    <mergeCell ref="C8:E8"/>
    <mergeCell ref="C9:E9"/>
    <mergeCell ref="C10:E10"/>
    <mergeCell ref="C11:E11"/>
    <mergeCell ref="C12:E12"/>
    <mergeCell ref="B51:G51"/>
    <mergeCell ref="F30:G30"/>
    <mergeCell ref="F31:G31"/>
    <mergeCell ref="F32:G32"/>
    <mergeCell ref="F33:G33"/>
    <mergeCell ref="F34:G34"/>
    <mergeCell ref="B37:G45"/>
    <mergeCell ref="B46:G46"/>
    <mergeCell ref="B47:G47"/>
    <mergeCell ref="B48:G48"/>
    <mergeCell ref="B49:G49"/>
    <mergeCell ref="B50:G50"/>
  </mergeCells>
  <pageMargins left="0.59055118110236227" right="0.39370078740157483" top="0.59055118110236227" bottom="0.98425196850393704" header="0.19685039370078741" footer="0.51181102362204722"/>
  <pageSetup paperSize="9" orientation="portrait" horizontalDpi="300" verticalDpi="300" r:id="rId1"/>
  <headerFooter alignWithMargins="0">
    <oddFooter>&amp;L&amp;9Zpracováno programem &amp;"Arial CE,Tučné"BUILDpower,  © RTS, a.s.&amp;R&amp;"Arial,Obyčejné"Strana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1"/>
  <dimension ref="A1:BE73"/>
  <sheetViews>
    <sheetView workbookViewId="0">
      <selection sqref="A1:B1"/>
    </sheetView>
  </sheetViews>
  <sheetFormatPr defaultColWidth="9.140625" defaultRowHeight="12.75" x14ac:dyDescent="0.2"/>
  <cols>
    <col min="1" max="1" width="5.85546875" style="1" customWidth="1"/>
    <col min="2" max="2" width="6.140625" style="1" customWidth="1"/>
    <col min="3" max="3" width="11.42578125" style="1" customWidth="1"/>
    <col min="4" max="4" width="15.85546875" style="1" customWidth="1"/>
    <col min="5" max="5" width="11.28515625" style="1" customWidth="1"/>
    <col min="6" max="6" width="10.85546875" style="1" customWidth="1"/>
    <col min="7" max="7" width="11" style="1" customWidth="1"/>
    <col min="8" max="8" width="11.140625" style="1" customWidth="1"/>
    <col min="9" max="9" width="10.7109375" style="1" customWidth="1"/>
    <col min="10" max="16384" width="9.140625" style="1"/>
  </cols>
  <sheetData>
    <row r="1" spans="1:57" ht="13.5" thickTop="1" x14ac:dyDescent="0.2">
      <c r="A1" s="308" t="s">
        <v>2</v>
      </c>
      <c r="B1" s="309"/>
      <c r="C1" s="186" t="s">
        <v>105</v>
      </c>
      <c r="D1" s="187"/>
      <c r="E1" s="188"/>
      <c r="F1" s="187"/>
      <c r="G1" s="189" t="s">
        <v>75</v>
      </c>
      <c r="H1" s="190" t="s">
        <v>109</v>
      </c>
      <c r="I1" s="191"/>
    </row>
    <row r="2" spans="1:57" ht="13.5" thickBot="1" x14ac:dyDescent="0.25">
      <c r="A2" s="310" t="s">
        <v>76</v>
      </c>
      <c r="B2" s="311"/>
      <c r="C2" s="192" t="s">
        <v>108</v>
      </c>
      <c r="D2" s="193"/>
      <c r="E2" s="194"/>
      <c r="F2" s="193"/>
      <c r="G2" s="312"/>
      <c r="H2" s="313"/>
      <c r="I2" s="314"/>
    </row>
    <row r="3" spans="1:57" ht="13.5" thickTop="1" x14ac:dyDescent="0.2">
      <c r="F3" s="127"/>
    </row>
    <row r="4" spans="1:57" ht="19.5" customHeight="1" x14ac:dyDescent="0.25">
      <c r="A4" s="195" t="s">
        <v>77</v>
      </c>
      <c r="B4" s="196"/>
      <c r="C4" s="196"/>
      <c r="D4" s="196"/>
      <c r="E4" s="197"/>
      <c r="F4" s="196"/>
      <c r="G4" s="196"/>
      <c r="H4" s="196"/>
      <c r="I4" s="196"/>
    </row>
    <row r="5" spans="1:57" ht="13.5" thickBot="1" x14ac:dyDescent="0.25"/>
    <row r="6" spans="1:57" s="127" customFormat="1" ht="13.5" thickBot="1" x14ac:dyDescent="0.25">
      <c r="A6" s="198"/>
      <c r="B6" s="199" t="s">
        <v>78</v>
      </c>
      <c r="C6" s="199"/>
      <c r="D6" s="200"/>
      <c r="E6" s="201" t="s">
        <v>25</v>
      </c>
      <c r="F6" s="202" t="s">
        <v>26</v>
      </c>
      <c r="G6" s="202" t="s">
        <v>27</v>
      </c>
      <c r="H6" s="202" t="s">
        <v>28</v>
      </c>
      <c r="I6" s="203" t="s">
        <v>29</v>
      </c>
    </row>
    <row r="7" spans="1:57" s="127" customFormat="1" x14ac:dyDescent="0.2">
      <c r="A7" s="285" t="str">
        <f>'0020  Pol'!B7</f>
        <v>1</v>
      </c>
      <c r="B7" s="62" t="str">
        <f>'0020  Pol'!C7</f>
        <v>Zemní práce</v>
      </c>
      <c r="D7" s="204"/>
      <c r="E7" s="286">
        <f>'0020  Pol'!BA15</f>
        <v>0</v>
      </c>
      <c r="F7" s="287">
        <f>'0020  Pol'!BB15</f>
        <v>0</v>
      </c>
      <c r="G7" s="287">
        <f>'0020  Pol'!BC15</f>
        <v>0</v>
      </c>
      <c r="H7" s="287">
        <f>'0020  Pol'!BD15</f>
        <v>0</v>
      </c>
      <c r="I7" s="288">
        <f>'0020  Pol'!BE15</f>
        <v>0</v>
      </c>
    </row>
    <row r="8" spans="1:57" s="127" customFormat="1" ht="13.5" thickBot="1" x14ac:dyDescent="0.25">
      <c r="A8" s="285" t="str">
        <f>'0020  Pol'!B16</f>
        <v>99</v>
      </c>
      <c r="B8" s="62" t="str">
        <f>'0020  Pol'!C16</f>
        <v>Staveništní přesun hmot</v>
      </c>
      <c r="D8" s="204"/>
      <c r="E8" s="286">
        <f>'0020  Pol'!BA18</f>
        <v>0</v>
      </c>
      <c r="F8" s="287">
        <f>'0020  Pol'!BB18</f>
        <v>0</v>
      </c>
      <c r="G8" s="287">
        <f>'0020  Pol'!BC18</f>
        <v>0</v>
      </c>
      <c r="H8" s="287">
        <f>'0020  Pol'!BD18</f>
        <v>0</v>
      </c>
      <c r="I8" s="288">
        <f>'0020  Pol'!BE18</f>
        <v>0</v>
      </c>
    </row>
    <row r="9" spans="1:57" s="14" customFormat="1" ht="13.5" thickBot="1" x14ac:dyDescent="0.25">
      <c r="A9" s="205"/>
      <c r="B9" s="206" t="s">
        <v>79</v>
      </c>
      <c r="C9" s="206"/>
      <c r="D9" s="207"/>
      <c r="E9" s="208">
        <f>SUM(E7:E8)</f>
        <v>0</v>
      </c>
      <c r="F9" s="209">
        <f>SUM(F7:F8)</f>
        <v>0</v>
      </c>
      <c r="G9" s="209">
        <f>SUM(G7:G8)</f>
        <v>0</v>
      </c>
      <c r="H9" s="209">
        <f>SUM(H7:H8)</f>
        <v>0</v>
      </c>
      <c r="I9" s="210">
        <f>SUM(I7:I8)</f>
        <v>0</v>
      </c>
    </row>
    <row r="10" spans="1:57" x14ac:dyDescent="0.2">
      <c r="A10" s="127"/>
      <c r="B10" s="127"/>
      <c r="C10" s="127"/>
      <c r="D10" s="127"/>
      <c r="E10" s="127"/>
      <c r="F10" s="127"/>
      <c r="G10" s="127"/>
      <c r="H10" s="127"/>
      <c r="I10" s="127"/>
    </row>
    <row r="11" spans="1:57" ht="19.5" customHeight="1" x14ac:dyDescent="0.25">
      <c r="A11" s="196" t="s">
        <v>80</v>
      </c>
      <c r="B11" s="196"/>
      <c r="C11" s="196"/>
      <c r="D11" s="196"/>
      <c r="E11" s="196"/>
      <c r="F11" s="196"/>
      <c r="G11" s="211"/>
      <c r="H11" s="196"/>
      <c r="I11" s="196"/>
      <c r="BA11" s="133"/>
      <c r="BB11" s="133"/>
      <c r="BC11" s="133"/>
      <c r="BD11" s="133"/>
      <c r="BE11" s="133"/>
    </row>
    <row r="12" spans="1:57" ht="13.5" thickBot="1" x14ac:dyDescent="0.25"/>
    <row r="13" spans="1:57" x14ac:dyDescent="0.2">
      <c r="A13" s="162" t="s">
        <v>81</v>
      </c>
      <c r="B13" s="163"/>
      <c r="C13" s="163"/>
      <c r="D13" s="212"/>
      <c r="E13" s="213" t="s">
        <v>82</v>
      </c>
      <c r="F13" s="214" t="s">
        <v>12</v>
      </c>
      <c r="G13" s="215" t="s">
        <v>83</v>
      </c>
      <c r="H13" s="216"/>
      <c r="I13" s="217" t="s">
        <v>82</v>
      </c>
    </row>
    <row r="14" spans="1:57" x14ac:dyDescent="0.2">
      <c r="A14" s="156" t="s">
        <v>134</v>
      </c>
      <c r="B14" s="147"/>
      <c r="C14" s="147"/>
      <c r="D14" s="218"/>
      <c r="E14" s="219"/>
      <c r="F14" s="220"/>
      <c r="G14" s="221">
        <v>0</v>
      </c>
      <c r="H14" s="222"/>
      <c r="I14" s="223">
        <f t="shared" ref="I14:I21" si="0">E14+F14*G14/100</f>
        <v>0</v>
      </c>
      <c r="BA14" s="1">
        <v>0</v>
      </c>
    </row>
    <row r="15" spans="1:57" x14ac:dyDescent="0.2">
      <c r="A15" s="156" t="s">
        <v>135</v>
      </c>
      <c r="B15" s="147"/>
      <c r="C15" s="147"/>
      <c r="D15" s="218"/>
      <c r="E15" s="219"/>
      <c r="F15" s="220"/>
      <c r="G15" s="221">
        <v>0</v>
      </c>
      <c r="H15" s="222"/>
      <c r="I15" s="223">
        <f t="shared" si="0"/>
        <v>0</v>
      </c>
      <c r="BA15" s="1">
        <v>0</v>
      </c>
    </row>
    <row r="16" spans="1:57" x14ac:dyDescent="0.2">
      <c r="A16" s="156" t="s">
        <v>136</v>
      </c>
      <c r="B16" s="147"/>
      <c r="C16" s="147"/>
      <c r="D16" s="218"/>
      <c r="E16" s="219"/>
      <c r="F16" s="220"/>
      <c r="G16" s="221">
        <v>0</v>
      </c>
      <c r="H16" s="222"/>
      <c r="I16" s="223">
        <f t="shared" si="0"/>
        <v>0</v>
      </c>
      <c r="BA16" s="1">
        <v>0</v>
      </c>
    </row>
    <row r="17" spans="1:53" x14ac:dyDescent="0.2">
      <c r="A17" s="156" t="s">
        <v>137</v>
      </c>
      <c r="B17" s="147"/>
      <c r="C17" s="147"/>
      <c r="D17" s="218"/>
      <c r="E17" s="219"/>
      <c r="F17" s="220"/>
      <c r="G17" s="221">
        <v>0</v>
      </c>
      <c r="H17" s="222"/>
      <c r="I17" s="223">
        <f t="shared" si="0"/>
        <v>0</v>
      </c>
      <c r="BA17" s="1">
        <v>0</v>
      </c>
    </row>
    <row r="18" spans="1:53" x14ac:dyDescent="0.2">
      <c r="A18" s="156" t="s">
        <v>138</v>
      </c>
      <c r="B18" s="147"/>
      <c r="C18" s="147"/>
      <c r="D18" s="218"/>
      <c r="E18" s="219"/>
      <c r="F18" s="220"/>
      <c r="G18" s="221">
        <v>0</v>
      </c>
      <c r="H18" s="222"/>
      <c r="I18" s="223">
        <f t="shared" si="0"/>
        <v>0</v>
      </c>
      <c r="BA18" s="1">
        <v>1</v>
      </c>
    </row>
    <row r="19" spans="1:53" x14ac:dyDescent="0.2">
      <c r="A19" s="156" t="s">
        <v>139</v>
      </c>
      <c r="B19" s="147"/>
      <c r="C19" s="147"/>
      <c r="D19" s="218"/>
      <c r="E19" s="219"/>
      <c r="F19" s="220"/>
      <c r="G19" s="221">
        <v>0</v>
      </c>
      <c r="H19" s="222"/>
      <c r="I19" s="223">
        <f t="shared" si="0"/>
        <v>0</v>
      </c>
      <c r="BA19" s="1">
        <v>1</v>
      </c>
    </row>
    <row r="20" spans="1:53" x14ac:dyDescent="0.2">
      <c r="A20" s="156" t="s">
        <v>140</v>
      </c>
      <c r="B20" s="147"/>
      <c r="C20" s="147"/>
      <c r="D20" s="218"/>
      <c r="E20" s="219"/>
      <c r="F20" s="220"/>
      <c r="G20" s="221">
        <v>0</v>
      </c>
      <c r="H20" s="222"/>
      <c r="I20" s="223">
        <f t="shared" si="0"/>
        <v>0</v>
      </c>
      <c r="BA20" s="1">
        <v>2</v>
      </c>
    </row>
    <row r="21" spans="1:53" x14ac:dyDescent="0.2">
      <c r="A21" s="156" t="s">
        <v>141</v>
      </c>
      <c r="B21" s="147"/>
      <c r="C21" s="147"/>
      <c r="D21" s="218"/>
      <c r="E21" s="219"/>
      <c r="F21" s="220"/>
      <c r="G21" s="221">
        <v>0</v>
      </c>
      <c r="H21" s="222"/>
      <c r="I21" s="223">
        <f t="shared" si="0"/>
        <v>0</v>
      </c>
      <c r="BA21" s="1">
        <v>2</v>
      </c>
    </row>
    <row r="22" spans="1:53" ht="13.5" thickBot="1" x14ac:dyDescent="0.25">
      <c r="A22" s="224"/>
      <c r="B22" s="225" t="s">
        <v>84</v>
      </c>
      <c r="C22" s="226"/>
      <c r="D22" s="227"/>
      <c r="E22" s="228"/>
      <c r="F22" s="229"/>
      <c r="G22" s="229"/>
      <c r="H22" s="315">
        <f>SUM(I14:I21)</f>
        <v>0</v>
      </c>
      <c r="I22" s="316"/>
    </row>
    <row r="24" spans="1:53" x14ac:dyDescent="0.2">
      <c r="B24" s="14"/>
      <c r="F24" s="230"/>
      <c r="G24" s="231"/>
      <c r="H24" s="231"/>
      <c r="I24" s="46"/>
    </row>
    <row r="25" spans="1:53" x14ac:dyDescent="0.2">
      <c r="F25" s="230"/>
      <c r="G25" s="231"/>
      <c r="H25" s="231"/>
      <c r="I25" s="46"/>
    </row>
    <row r="26" spans="1:53" x14ac:dyDescent="0.2">
      <c r="F26" s="230"/>
      <c r="G26" s="231"/>
      <c r="H26" s="231"/>
      <c r="I26" s="46"/>
    </row>
    <row r="27" spans="1:53" x14ac:dyDescent="0.2">
      <c r="F27" s="230"/>
      <c r="G27" s="231"/>
      <c r="H27" s="231"/>
      <c r="I27" s="46"/>
    </row>
    <row r="28" spans="1:53" x14ac:dyDescent="0.2">
      <c r="F28" s="230"/>
      <c r="G28" s="231"/>
      <c r="H28" s="231"/>
      <c r="I28" s="46"/>
    </row>
    <row r="29" spans="1:53" x14ac:dyDescent="0.2">
      <c r="F29" s="230"/>
      <c r="G29" s="231"/>
      <c r="H29" s="231"/>
      <c r="I29" s="46"/>
    </row>
    <row r="30" spans="1:53" x14ac:dyDescent="0.2">
      <c r="F30" s="230"/>
      <c r="G30" s="231"/>
      <c r="H30" s="231"/>
      <c r="I30" s="46"/>
    </row>
    <row r="31" spans="1:53" x14ac:dyDescent="0.2">
      <c r="F31" s="230"/>
      <c r="G31" s="231"/>
      <c r="H31" s="231"/>
      <c r="I31" s="46"/>
    </row>
    <row r="32" spans="1:53" x14ac:dyDescent="0.2">
      <c r="F32" s="230"/>
      <c r="G32" s="231"/>
      <c r="H32" s="231"/>
      <c r="I32" s="46"/>
    </row>
    <row r="33" spans="6:9" x14ac:dyDescent="0.2">
      <c r="F33" s="230"/>
      <c r="G33" s="231"/>
      <c r="H33" s="231"/>
      <c r="I33" s="46"/>
    </row>
    <row r="34" spans="6:9" x14ac:dyDescent="0.2">
      <c r="F34" s="230"/>
      <c r="G34" s="231"/>
      <c r="H34" s="231"/>
      <c r="I34" s="46"/>
    </row>
    <row r="35" spans="6:9" x14ac:dyDescent="0.2">
      <c r="F35" s="230"/>
      <c r="G35" s="231"/>
      <c r="H35" s="231"/>
      <c r="I35" s="46"/>
    </row>
    <row r="36" spans="6:9" x14ac:dyDescent="0.2">
      <c r="F36" s="230"/>
      <c r="G36" s="231"/>
      <c r="H36" s="231"/>
      <c r="I36" s="46"/>
    </row>
    <row r="37" spans="6:9" x14ac:dyDescent="0.2">
      <c r="F37" s="230"/>
      <c r="G37" s="231"/>
      <c r="H37" s="231"/>
      <c r="I37" s="46"/>
    </row>
    <row r="38" spans="6:9" x14ac:dyDescent="0.2">
      <c r="F38" s="230"/>
      <c r="G38" s="231"/>
      <c r="H38" s="231"/>
      <c r="I38" s="46"/>
    </row>
    <row r="39" spans="6:9" x14ac:dyDescent="0.2">
      <c r="F39" s="230"/>
      <c r="G39" s="231"/>
      <c r="H39" s="231"/>
      <c r="I39" s="46"/>
    </row>
    <row r="40" spans="6:9" x14ac:dyDescent="0.2">
      <c r="F40" s="230"/>
      <c r="G40" s="231"/>
      <c r="H40" s="231"/>
      <c r="I40" s="46"/>
    </row>
    <row r="41" spans="6:9" x14ac:dyDescent="0.2">
      <c r="F41" s="230"/>
      <c r="G41" s="231"/>
      <c r="H41" s="231"/>
      <c r="I41" s="46"/>
    </row>
    <row r="42" spans="6:9" x14ac:dyDescent="0.2">
      <c r="F42" s="230"/>
      <c r="G42" s="231"/>
      <c r="H42" s="231"/>
      <c r="I42" s="46"/>
    </row>
    <row r="43" spans="6:9" x14ac:dyDescent="0.2">
      <c r="F43" s="230"/>
      <c r="G43" s="231"/>
      <c r="H43" s="231"/>
      <c r="I43" s="46"/>
    </row>
    <row r="44" spans="6:9" x14ac:dyDescent="0.2">
      <c r="F44" s="230"/>
      <c r="G44" s="231"/>
      <c r="H44" s="231"/>
      <c r="I44" s="46"/>
    </row>
    <row r="45" spans="6:9" x14ac:dyDescent="0.2">
      <c r="F45" s="230"/>
      <c r="G45" s="231"/>
      <c r="H45" s="231"/>
      <c r="I45" s="46"/>
    </row>
    <row r="46" spans="6:9" x14ac:dyDescent="0.2">
      <c r="F46" s="230"/>
      <c r="G46" s="231"/>
      <c r="H46" s="231"/>
      <c r="I46" s="46"/>
    </row>
    <row r="47" spans="6:9" x14ac:dyDescent="0.2">
      <c r="F47" s="230"/>
      <c r="G47" s="231"/>
      <c r="H47" s="231"/>
      <c r="I47" s="46"/>
    </row>
    <row r="48" spans="6:9" x14ac:dyDescent="0.2">
      <c r="F48" s="230"/>
      <c r="G48" s="231"/>
      <c r="H48" s="231"/>
      <c r="I48" s="46"/>
    </row>
    <row r="49" spans="6:9" x14ac:dyDescent="0.2">
      <c r="F49" s="230"/>
      <c r="G49" s="231"/>
      <c r="H49" s="231"/>
      <c r="I49" s="46"/>
    </row>
    <row r="50" spans="6:9" x14ac:dyDescent="0.2">
      <c r="F50" s="230"/>
      <c r="G50" s="231"/>
      <c r="H50" s="231"/>
      <c r="I50" s="46"/>
    </row>
    <row r="51" spans="6:9" x14ac:dyDescent="0.2">
      <c r="F51" s="230"/>
      <c r="G51" s="231"/>
      <c r="H51" s="231"/>
      <c r="I51" s="46"/>
    </row>
    <row r="52" spans="6:9" x14ac:dyDescent="0.2">
      <c r="F52" s="230"/>
      <c r="G52" s="231"/>
      <c r="H52" s="231"/>
      <c r="I52" s="46"/>
    </row>
    <row r="53" spans="6:9" x14ac:dyDescent="0.2">
      <c r="F53" s="230"/>
      <c r="G53" s="231"/>
      <c r="H53" s="231"/>
      <c r="I53" s="46"/>
    </row>
    <row r="54" spans="6:9" x14ac:dyDescent="0.2">
      <c r="F54" s="230"/>
      <c r="G54" s="231"/>
      <c r="H54" s="231"/>
      <c r="I54" s="46"/>
    </row>
    <row r="55" spans="6:9" x14ac:dyDescent="0.2">
      <c r="F55" s="230"/>
      <c r="G55" s="231"/>
      <c r="H55" s="231"/>
      <c r="I55" s="46"/>
    </row>
    <row r="56" spans="6:9" x14ac:dyDescent="0.2">
      <c r="F56" s="230"/>
      <c r="G56" s="231"/>
      <c r="H56" s="231"/>
      <c r="I56" s="46"/>
    </row>
    <row r="57" spans="6:9" x14ac:dyDescent="0.2">
      <c r="F57" s="230"/>
      <c r="G57" s="231"/>
      <c r="H57" s="231"/>
      <c r="I57" s="46"/>
    </row>
    <row r="58" spans="6:9" x14ac:dyDescent="0.2">
      <c r="F58" s="230"/>
      <c r="G58" s="231"/>
      <c r="H58" s="231"/>
      <c r="I58" s="46"/>
    </row>
    <row r="59" spans="6:9" x14ac:dyDescent="0.2">
      <c r="F59" s="230"/>
      <c r="G59" s="231"/>
      <c r="H59" s="231"/>
      <c r="I59" s="46"/>
    </row>
    <row r="60" spans="6:9" x14ac:dyDescent="0.2">
      <c r="F60" s="230"/>
      <c r="G60" s="231"/>
      <c r="H60" s="231"/>
      <c r="I60" s="46"/>
    </row>
    <row r="61" spans="6:9" x14ac:dyDescent="0.2">
      <c r="F61" s="230"/>
      <c r="G61" s="231"/>
      <c r="H61" s="231"/>
      <c r="I61" s="46"/>
    </row>
    <row r="62" spans="6:9" x14ac:dyDescent="0.2">
      <c r="F62" s="230"/>
      <c r="G62" s="231"/>
      <c r="H62" s="231"/>
      <c r="I62" s="46"/>
    </row>
    <row r="63" spans="6:9" x14ac:dyDescent="0.2">
      <c r="F63" s="230"/>
      <c r="G63" s="231"/>
      <c r="H63" s="231"/>
      <c r="I63" s="46"/>
    </row>
    <row r="64" spans="6:9" x14ac:dyDescent="0.2">
      <c r="F64" s="230"/>
      <c r="G64" s="231"/>
      <c r="H64" s="231"/>
      <c r="I64" s="46"/>
    </row>
    <row r="65" spans="6:9" x14ac:dyDescent="0.2">
      <c r="F65" s="230"/>
      <c r="G65" s="231"/>
      <c r="H65" s="231"/>
      <c r="I65" s="46"/>
    </row>
    <row r="66" spans="6:9" x14ac:dyDescent="0.2">
      <c r="F66" s="230"/>
      <c r="G66" s="231"/>
      <c r="H66" s="231"/>
      <c r="I66" s="46"/>
    </row>
    <row r="67" spans="6:9" x14ac:dyDescent="0.2">
      <c r="F67" s="230"/>
      <c r="G67" s="231"/>
      <c r="H67" s="231"/>
      <c r="I67" s="46"/>
    </row>
    <row r="68" spans="6:9" x14ac:dyDescent="0.2">
      <c r="F68" s="230"/>
      <c r="G68" s="231"/>
      <c r="H68" s="231"/>
      <c r="I68" s="46"/>
    </row>
    <row r="69" spans="6:9" x14ac:dyDescent="0.2">
      <c r="F69" s="230"/>
      <c r="G69" s="231"/>
      <c r="H69" s="231"/>
      <c r="I69" s="46"/>
    </row>
    <row r="70" spans="6:9" x14ac:dyDescent="0.2">
      <c r="F70" s="230"/>
      <c r="G70" s="231"/>
      <c r="H70" s="231"/>
      <c r="I70" s="46"/>
    </row>
    <row r="71" spans="6:9" x14ac:dyDescent="0.2">
      <c r="F71" s="230"/>
      <c r="G71" s="231"/>
      <c r="H71" s="231"/>
      <c r="I71" s="46"/>
    </row>
    <row r="72" spans="6:9" x14ac:dyDescent="0.2">
      <c r="F72" s="230"/>
      <c r="G72" s="231"/>
      <c r="H72" s="231"/>
      <c r="I72" s="46"/>
    </row>
    <row r="73" spans="6:9" x14ac:dyDescent="0.2">
      <c r="F73" s="230"/>
      <c r="G73" s="231"/>
      <c r="H73" s="231"/>
      <c r="I73" s="46"/>
    </row>
  </sheetData>
  <mergeCells count="4">
    <mergeCell ref="A1:B1"/>
    <mergeCell ref="A2:B2"/>
    <mergeCell ref="G2:I2"/>
    <mergeCell ref="H22:I22"/>
  </mergeCells>
  <pageMargins left="0.59055118110236227" right="0.39370078740157483" top="0.59055118110236227" bottom="0.98425196850393704" header="0.19685039370078741" footer="0.51181102362204722"/>
  <pageSetup paperSize="9" orientation="portrait" horizontalDpi="300" verticalDpi="300" r:id="rId1"/>
  <headerFooter alignWithMargins="0">
    <oddFooter>&amp;L&amp;9Zpracováno programem &amp;"Arial CE,Tučné"BUILDpower,  © RTS, a.s.&amp;R&amp;"Arial,Obyčejné"Strana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/>
  <dimension ref="A1:CB91"/>
  <sheetViews>
    <sheetView showGridLines="0" showZeros="0" zoomScaleNormal="100" zoomScaleSheetLayoutView="100" workbookViewId="0">
      <selection activeCell="J1" sqref="J1:J65536 K1:K65536"/>
    </sheetView>
  </sheetViews>
  <sheetFormatPr defaultColWidth="9.140625" defaultRowHeight="12.75" x14ac:dyDescent="0.2"/>
  <cols>
    <col min="1" max="1" width="4.42578125" style="232" customWidth="1"/>
    <col min="2" max="2" width="11.5703125" style="232" customWidth="1"/>
    <col min="3" max="3" width="40.42578125" style="232" customWidth="1"/>
    <col min="4" max="4" width="5.5703125" style="232" customWidth="1"/>
    <col min="5" max="5" width="8.5703125" style="242" customWidth="1"/>
    <col min="6" max="6" width="9.85546875" style="232" customWidth="1"/>
    <col min="7" max="7" width="13.85546875" style="232" customWidth="1"/>
    <col min="8" max="8" width="11.7109375" style="232" hidden="1" customWidth="1"/>
    <col min="9" max="9" width="11.5703125" style="232" hidden="1" customWidth="1"/>
    <col min="10" max="10" width="11" style="232" hidden="1" customWidth="1"/>
    <col min="11" max="11" width="10.42578125" style="232" hidden="1" customWidth="1"/>
    <col min="12" max="12" width="75.5703125" style="232" customWidth="1"/>
    <col min="13" max="13" width="45.42578125" style="232" customWidth="1"/>
    <col min="14" max="16384" width="9.140625" style="232"/>
  </cols>
  <sheetData>
    <row r="1" spans="1:80" ht="15.75" x14ac:dyDescent="0.25">
      <c r="A1" s="317" t="s">
        <v>102</v>
      </c>
      <c r="B1" s="317"/>
      <c r="C1" s="317"/>
      <c r="D1" s="317"/>
      <c r="E1" s="317"/>
      <c r="F1" s="317"/>
      <c r="G1" s="317"/>
    </row>
    <row r="2" spans="1:80" ht="14.25" customHeight="1" thickBot="1" x14ac:dyDescent="0.25">
      <c r="B2" s="233"/>
      <c r="C2" s="234"/>
      <c r="D2" s="234"/>
      <c r="E2" s="235"/>
      <c r="F2" s="234"/>
      <c r="G2" s="234"/>
    </row>
    <row r="3" spans="1:80" ht="13.5" thickTop="1" x14ac:dyDescent="0.2">
      <c r="A3" s="308" t="s">
        <v>2</v>
      </c>
      <c r="B3" s="309"/>
      <c r="C3" s="186" t="s">
        <v>105</v>
      </c>
      <c r="D3" s="236"/>
      <c r="E3" s="237" t="s">
        <v>85</v>
      </c>
      <c r="F3" s="238" t="str">
        <f>'0020  Rek'!H1</f>
        <v/>
      </c>
      <c r="G3" s="239"/>
    </row>
    <row r="4" spans="1:80" ht="13.5" thickBot="1" x14ac:dyDescent="0.25">
      <c r="A4" s="318" t="s">
        <v>76</v>
      </c>
      <c r="B4" s="311"/>
      <c r="C4" s="192" t="s">
        <v>108</v>
      </c>
      <c r="D4" s="240"/>
      <c r="E4" s="319">
        <f>'0020  Rek'!G2</f>
        <v>0</v>
      </c>
      <c r="F4" s="320"/>
      <c r="G4" s="321"/>
    </row>
    <row r="5" spans="1:80" ht="13.5" thickTop="1" x14ac:dyDescent="0.2">
      <c r="A5" s="241"/>
      <c r="G5" s="243"/>
    </row>
    <row r="6" spans="1:80" ht="27" customHeight="1" x14ac:dyDescent="0.2">
      <c r="A6" s="244" t="s">
        <v>86</v>
      </c>
      <c r="B6" s="245" t="s">
        <v>87</v>
      </c>
      <c r="C6" s="245" t="s">
        <v>88</v>
      </c>
      <c r="D6" s="245" t="s">
        <v>89</v>
      </c>
      <c r="E6" s="246" t="s">
        <v>90</v>
      </c>
      <c r="F6" s="245" t="s">
        <v>91</v>
      </c>
      <c r="G6" s="247" t="s">
        <v>92</v>
      </c>
      <c r="H6" s="248" t="s">
        <v>93</v>
      </c>
      <c r="I6" s="248" t="s">
        <v>94</v>
      </c>
      <c r="J6" s="248" t="s">
        <v>95</v>
      </c>
      <c r="K6" s="248" t="s">
        <v>96</v>
      </c>
    </row>
    <row r="7" spans="1:80" x14ac:dyDescent="0.2">
      <c r="A7" s="249" t="s">
        <v>97</v>
      </c>
      <c r="B7" s="250" t="s">
        <v>98</v>
      </c>
      <c r="C7" s="251" t="s">
        <v>99</v>
      </c>
      <c r="D7" s="252"/>
      <c r="E7" s="253"/>
      <c r="F7" s="253"/>
      <c r="G7" s="254"/>
      <c r="H7" s="255"/>
      <c r="I7" s="256"/>
      <c r="J7" s="257"/>
      <c r="K7" s="258"/>
      <c r="O7" s="259">
        <v>1</v>
      </c>
    </row>
    <row r="8" spans="1:80" x14ac:dyDescent="0.2">
      <c r="A8" s="260">
        <v>1</v>
      </c>
      <c r="B8" s="261" t="s">
        <v>111</v>
      </c>
      <c r="C8" s="262" t="s">
        <v>112</v>
      </c>
      <c r="D8" s="263" t="s">
        <v>113</v>
      </c>
      <c r="E8" s="264">
        <v>5.8799999999999998E-2</v>
      </c>
      <c r="F8" s="264">
        <v>0</v>
      </c>
      <c r="G8" s="265">
        <f t="shared" ref="G8:G14" si="0">E8*F8</f>
        <v>0</v>
      </c>
      <c r="H8" s="266">
        <v>0</v>
      </c>
      <c r="I8" s="267">
        <f t="shared" ref="I8:I14" si="1">E8*H8</f>
        <v>0</v>
      </c>
      <c r="J8" s="266">
        <v>0</v>
      </c>
      <c r="K8" s="267">
        <f t="shared" ref="K8:K14" si="2">E8*J8</f>
        <v>0</v>
      </c>
      <c r="O8" s="259">
        <v>2</v>
      </c>
      <c r="AA8" s="232">
        <v>1</v>
      </c>
      <c r="AB8" s="232">
        <v>1</v>
      </c>
      <c r="AC8" s="232">
        <v>1</v>
      </c>
      <c r="AZ8" s="232">
        <v>1</v>
      </c>
      <c r="BA8" s="232">
        <f t="shared" ref="BA8:BA14" si="3">IF(AZ8=1,G8,0)</f>
        <v>0</v>
      </c>
      <c r="BB8" s="232">
        <f t="shared" ref="BB8:BB14" si="4">IF(AZ8=2,G8,0)</f>
        <v>0</v>
      </c>
      <c r="BC8" s="232">
        <f t="shared" ref="BC8:BC14" si="5">IF(AZ8=3,G8,0)</f>
        <v>0</v>
      </c>
      <c r="BD8" s="232">
        <f t="shared" ref="BD8:BD14" si="6">IF(AZ8=4,G8,0)</f>
        <v>0</v>
      </c>
      <c r="BE8" s="232">
        <f t="shared" ref="BE8:BE14" si="7">IF(AZ8=5,G8,0)</f>
        <v>0</v>
      </c>
      <c r="CA8" s="259">
        <v>1</v>
      </c>
      <c r="CB8" s="259">
        <v>1</v>
      </c>
    </row>
    <row r="9" spans="1:80" x14ac:dyDescent="0.2">
      <c r="A9" s="260">
        <v>2</v>
      </c>
      <c r="B9" s="261" t="s">
        <v>114</v>
      </c>
      <c r="C9" s="262" t="s">
        <v>115</v>
      </c>
      <c r="D9" s="263" t="s">
        <v>116</v>
      </c>
      <c r="E9" s="264">
        <v>200</v>
      </c>
      <c r="F9" s="264">
        <v>0</v>
      </c>
      <c r="G9" s="265">
        <f t="shared" si="0"/>
        <v>0</v>
      </c>
      <c r="H9" s="266">
        <v>4.0000000000000003E-5</v>
      </c>
      <c r="I9" s="267">
        <f t="shared" si="1"/>
        <v>8.0000000000000002E-3</v>
      </c>
      <c r="J9" s="266">
        <v>0</v>
      </c>
      <c r="K9" s="267">
        <f t="shared" si="2"/>
        <v>0</v>
      </c>
      <c r="O9" s="259">
        <v>2</v>
      </c>
      <c r="AA9" s="232">
        <v>1</v>
      </c>
      <c r="AB9" s="232">
        <v>1</v>
      </c>
      <c r="AC9" s="232">
        <v>1</v>
      </c>
      <c r="AZ9" s="232">
        <v>1</v>
      </c>
      <c r="BA9" s="232">
        <f t="shared" si="3"/>
        <v>0</v>
      </c>
      <c r="BB9" s="232">
        <f t="shared" si="4"/>
        <v>0</v>
      </c>
      <c r="BC9" s="232">
        <f t="shared" si="5"/>
        <v>0</v>
      </c>
      <c r="BD9" s="232">
        <f t="shared" si="6"/>
        <v>0</v>
      </c>
      <c r="BE9" s="232">
        <f t="shared" si="7"/>
        <v>0</v>
      </c>
      <c r="CA9" s="259">
        <v>1</v>
      </c>
      <c r="CB9" s="259">
        <v>1</v>
      </c>
    </row>
    <row r="10" spans="1:80" x14ac:dyDescent="0.2">
      <c r="A10" s="260">
        <v>3</v>
      </c>
      <c r="B10" s="261" t="s">
        <v>117</v>
      </c>
      <c r="C10" s="262" t="s">
        <v>118</v>
      </c>
      <c r="D10" s="263" t="s">
        <v>119</v>
      </c>
      <c r="E10" s="264">
        <v>190</v>
      </c>
      <c r="F10" s="264">
        <v>0</v>
      </c>
      <c r="G10" s="265">
        <f t="shared" si="0"/>
        <v>0</v>
      </c>
      <c r="H10" s="266">
        <v>0</v>
      </c>
      <c r="I10" s="267">
        <f t="shared" si="1"/>
        <v>0</v>
      </c>
      <c r="J10" s="266">
        <v>0</v>
      </c>
      <c r="K10" s="267">
        <f t="shared" si="2"/>
        <v>0</v>
      </c>
      <c r="O10" s="259">
        <v>2</v>
      </c>
      <c r="AA10" s="232">
        <v>1</v>
      </c>
      <c r="AB10" s="232">
        <v>1</v>
      </c>
      <c r="AC10" s="232">
        <v>1</v>
      </c>
      <c r="AZ10" s="232">
        <v>1</v>
      </c>
      <c r="BA10" s="232">
        <f t="shared" si="3"/>
        <v>0</v>
      </c>
      <c r="BB10" s="232">
        <f t="shared" si="4"/>
        <v>0</v>
      </c>
      <c r="BC10" s="232">
        <f t="shared" si="5"/>
        <v>0</v>
      </c>
      <c r="BD10" s="232">
        <f t="shared" si="6"/>
        <v>0</v>
      </c>
      <c r="BE10" s="232">
        <f t="shared" si="7"/>
        <v>0</v>
      </c>
      <c r="CA10" s="259">
        <v>1</v>
      </c>
      <c r="CB10" s="259">
        <v>1</v>
      </c>
    </row>
    <row r="11" spans="1:80" x14ac:dyDescent="0.2">
      <c r="A11" s="260">
        <v>4</v>
      </c>
      <c r="B11" s="261" t="s">
        <v>120</v>
      </c>
      <c r="C11" s="262" t="s">
        <v>121</v>
      </c>
      <c r="D11" s="263" t="s">
        <v>119</v>
      </c>
      <c r="E11" s="264">
        <v>2082</v>
      </c>
      <c r="F11" s="264">
        <v>0</v>
      </c>
      <c r="G11" s="265">
        <f t="shared" si="0"/>
        <v>0</v>
      </c>
      <c r="H11" s="266">
        <v>0</v>
      </c>
      <c r="I11" s="267">
        <f t="shared" si="1"/>
        <v>0</v>
      </c>
      <c r="J11" s="266">
        <v>0</v>
      </c>
      <c r="K11" s="267">
        <f t="shared" si="2"/>
        <v>0</v>
      </c>
      <c r="O11" s="259">
        <v>2</v>
      </c>
      <c r="AA11" s="232">
        <v>1</v>
      </c>
      <c r="AB11" s="232">
        <v>1</v>
      </c>
      <c r="AC11" s="232">
        <v>1</v>
      </c>
      <c r="AZ11" s="232">
        <v>1</v>
      </c>
      <c r="BA11" s="232">
        <f t="shared" si="3"/>
        <v>0</v>
      </c>
      <c r="BB11" s="232">
        <f t="shared" si="4"/>
        <v>0</v>
      </c>
      <c r="BC11" s="232">
        <f t="shared" si="5"/>
        <v>0</v>
      </c>
      <c r="BD11" s="232">
        <f t="shared" si="6"/>
        <v>0</v>
      </c>
      <c r="BE11" s="232">
        <f t="shared" si="7"/>
        <v>0</v>
      </c>
      <c r="CA11" s="259">
        <v>1</v>
      </c>
      <c r="CB11" s="259">
        <v>1</v>
      </c>
    </row>
    <row r="12" spans="1:80" x14ac:dyDescent="0.2">
      <c r="A12" s="260">
        <v>5</v>
      </c>
      <c r="B12" s="261" t="s">
        <v>122</v>
      </c>
      <c r="C12" s="262" t="s">
        <v>123</v>
      </c>
      <c r="D12" s="263" t="s">
        <v>119</v>
      </c>
      <c r="E12" s="264">
        <v>2272</v>
      </c>
      <c r="F12" s="264">
        <v>0</v>
      </c>
      <c r="G12" s="265">
        <f t="shared" si="0"/>
        <v>0</v>
      </c>
      <c r="H12" s="266">
        <v>0</v>
      </c>
      <c r="I12" s="267">
        <f t="shared" si="1"/>
        <v>0</v>
      </c>
      <c r="J12" s="266">
        <v>0</v>
      </c>
      <c r="K12" s="267">
        <f t="shared" si="2"/>
        <v>0</v>
      </c>
      <c r="O12" s="259">
        <v>2</v>
      </c>
      <c r="AA12" s="232">
        <v>1</v>
      </c>
      <c r="AB12" s="232">
        <v>1</v>
      </c>
      <c r="AC12" s="232">
        <v>1</v>
      </c>
      <c r="AZ12" s="232">
        <v>1</v>
      </c>
      <c r="BA12" s="232">
        <f t="shared" si="3"/>
        <v>0</v>
      </c>
      <c r="BB12" s="232">
        <f t="shared" si="4"/>
        <v>0</v>
      </c>
      <c r="BC12" s="232">
        <f t="shared" si="5"/>
        <v>0</v>
      </c>
      <c r="BD12" s="232">
        <f t="shared" si="6"/>
        <v>0</v>
      </c>
      <c r="BE12" s="232">
        <f t="shared" si="7"/>
        <v>0</v>
      </c>
      <c r="CA12" s="259">
        <v>1</v>
      </c>
      <c r="CB12" s="259">
        <v>1</v>
      </c>
    </row>
    <row r="13" spans="1:80" x14ac:dyDescent="0.2">
      <c r="A13" s="260">
        <v>6</v>
      </c>
      <c r="B13" s="261" t="s">
        <v>124</v>
      </c>
      <c r="C13" s="262" t="s">
        <v>125</v>
      </c>
      <c r="D13" s="263" t="s">
        <v>119</v>
      </c>
      <c r="E13" s="264">
        <v>2272</v>
      </c>
      <c r="F13" s="264">
        <v>0</v>
      </c>
      <c r="G13" s="265">
        <f t="shared" si="0"/>
        <v>0</v>
      </c>
      <c r="H13" s="266">
        <v>0</v>
      </c>
      <c r="I13" s="267">
        <f t="shared" si="1"/>
        <v>0</v>
      </c>
      <c r="J13" s="266">
        <v>0</v>
      </c>
      <c r="K13" s="267">
        <f t="shared" si="2"/>
        <v>0</v>
      </c>
      <c r="O13" s="259">
        <v>2</v>
      </c>
      <c r="AA13" s="232">
        <v>1</v>
      </c>
      <c r="AB13" s="232">
        <v>1</v>
      </c>
      <c r="AC13" s="232">
        <v>1</v>
      </c>
      <c r="AZ13" s="232">
        <v>1</v>
      </c>
      <c r="BA13" s="232">
        <f t="shared" si="3"/>
        <v>0</v>
      </c>
      <c r="BB13" s="232">
        <f t="shared" si="4"/>
        <v>0</v>
      </c>
      <c r="BC13" s="232">
        <f t="shared" si="5"/>
        <v>0</v>
      </c>
      <c r="BD13" s="232">
        <f t="shared" si="6"/>
        <v>0</v>
      </c>
      <c r="BE13" s="232">
        <f t="shared" si="7"/>
        <v>0</v>
      </c>
      <c r="CA13" s="259">
        <v>1</v>
      </c>
      <c r="CB13" s="259">
        <v>1</v>
      </c>
    </row>
    <row r="14" spans="1:80" x14ac:dyDescent="0.2">
      <c r="A14" s="260">
        <v>7</v>
      </c>
      <c r="B14" s="261" t="s">
        <v>126</v>
      </c>
      <c r="C14" s="262" t="s">
        <v>127</v>
      </c>
      <c r="D14" s="263" t="s">
        <v>128</v>
      </c>
      <c r="E14" s="264">
        <v>878</v>
      </c>
      <c r="F14" s="264">
        <v>0</v>
      </c>
      <c r="G14" s="265">
        <f t="shared" si="0"/>
        <v>0</v>
      </c>
      <c r="H14" s="266">
        <v>0</v>
      </c>
      <c r="I14" s="267">
        <f t="shared" si="1"/>
        <v>0</v>
      </c>
      <c r="J14" s="266">
        <v>0</v>
      </c>
      <c r="K14" s="267">
        <f t="shared" si="2"/>
        <v>0</v>
      </c>
      <c r="O14" s="259">
        <v>2</v>
      </c>
      <c r="AA14" s="232">
        <v>1</v>
      </c>
      <c r="AB14" s="232">
        <v>1</v>
      </c>
      <c r="AC14" s="232">
        <v>1</v>
      </c>
      <c r="AZ14" s="232">
        <v>1</v>
      </c>
      <c r="BA14" s="232">
        <f t="shared" si="3"/>
        <v>0</v>
      </c>
      <c r="BB14" s="232">
        <f t="shared" si="4"/>
        <v>0</v>
      </c>
      <c r="BC14" s="232">
        <f t="shared" si="5"/>
        <v>0</v>
      </c>
      <c r="BD14" s="232">
        <f t="shared" si="6"/>
        <v>0</v>
      </c>
      <c r="BE14" s="232">
        <f t="shared" si="7"/>
        <v>0</v>
      </c>
      <c r="CA14" s="259">
        <v>1</v>
      </c>
      <c r="CB14" s="259">
        <v>1</v>
      </c>
    </row>
    <row r="15" spans="1:80" x14ac:dyDescent="0.2">
      <c r="A15" s="269"/>
      <c r="B15" s="270" t="s">
        <v>100</v>
      </c>
      <c r="C15" s="271" t="s">
        <v>110</v>
      </c>
      <c r="D15" s="272"/>
      <c r="E15" s="273"/>
      <c r="F15" s="274"/>
      <c r="G15" s="275">
        <f>SUM(G7:G14)</f>
        <v>0</v>
      </c>
      <c r="H15" s="276"/>
      <c r="I15" s="277">
        <f>SUM(I7:I14)</f>
        <v>8.0000000000000002E-3</v>
      </c>
      <c r="J15" s="276"/>
      <c r="K15" s="277">
        <f>SUM(K7:K14)</f>
        <v>0</v>
      </c>
      <c r="O15" s="259">
        <v>4</v>
      </c>
      <c r="BA15" s="278">
        <f>SUM(BA7:BA14)</f>
        <v>0</v>
      </c>
      <c r="BB15" s="278">
        <f>SUM(BB7:BB14)</f>
        <v>0</v>
      </c>
      <c r="BC15" s="278">
        <f>SUM(BC7:BC14)</f>
        <v>0</v>
      </c>
      <c r="BD15" s="278">
        <f>SUM(BD7:BD14)</f>
        <v>0</v>
      </c>
      <c r="BE15" s="278">
        <f>SUM(BE7:BE14)</f>
        <v>0</v>
      </c>
    </row>
    <row r="16" spans="1:80" x14ac:dyDescent="0.2">
      <c r="A16" s="249" t="s">
        <v>97</v>
      </c>
      <c r="B16" s="250" t="s">
        <v>129</v>
      </c>
      <c r="C16" s="251" t="s">
        <v>130</v>
      </c>
      <c r="D16" s="252"/>
      <c r="E16" s="253"/>
      <c r="F16" s="253"/>
      <c r="G16" s="254"/>
      <c r="H16" s="255"/>
      <c r="I16" s="256"/>
      <c r="J16" s="257"/>
      <c r="K16" s="258"/>
      <c r="O16" s="259">
        <v>1</v>
      </c>
    </row>
    <row r="17" spans="1:80" x14ac:dyDescent="0.2">
      <c r="A17" s="260">
        <v>8</v>
      </c>
      <c r="B17" s="261" t="s">
        <v>132</v>
      </c>
      <c r="C17" s="262" t="s">
        <v>133</v>
      </c>
      <c r="D17" s="263" t="s">
        <v>128</v>
      </c>
      <c r="E17" s="264">
        <v>2981</v>
      </c>
      <c r="F17" s="264">
        <v>0</v>
      </c>
      <c r="G17" s="265">
        <f>E17*F17</f>
        <v>0</v>
      </c>
      <c r="H17" s="266">
        <v>0</v>
      </c>
      <c r="I17" s="267">
        <f>E17*H17</f>
        <v>0</v>
      </c>
      <c r="J17" s="266">
        <v>0</v>
      </c>
      <c r="K17" s="267">
        <f>E17*J17</f>
        <v>0</v>
      </c>
      <c r="O17" s="259">
        <v>2</v>
      </c>
      <c r="AA17" s="232">
        <v>1</v>
      </c>
      <c r="AB17" s="232">
        <v>1</v>
      </c>
      <c r="AC17" s="232">
        <v>1</v>
      </c>
      <c r="AZ17" s="232">
        <v>1</v>
      </c>
      <c r="BA17" s="232">
        <f>IF(AZ17=1,G17,0)</f>
        <v>0</v>
      </c>
      <c r="BB17" s="232">
        <f>IF(AZ17=2,G17,0)</f>
        <v>0</v>
      </c>
      <c r="BC17" s="232">
        <f>IF(AZ17=3,G17,0)</f>
        <v>0</v>
      </c>
      <c r="BD17" s="232">
        <f>IF(AZ17=4,G17,0)</f>
        <v>0</v>
      </c>
      <c r="BE17" s="232">
        <f>IF(AZ17=5,G17,0)</f>
        <v>0</v>
      </c>
      <c r="CA17" s="259">
        <v>1</v>
      </c>
      <c r="CB17" s="259">
        <v>1</v>
      </c>
    </row>
    <row r="18" spans="1:80" x14ac:dyDescent="0.2">
      <c r="A18" s="269"/>
      <c r="B18" s="270" t="s">
        <v>100</v>
      </c>
      <c r="C18" s="271" t="s">
        <v>131</v>
      </c>
      <c r="D18" s="272"/>
      <c r="E18" s="273"/>
      <c r="F18" s="274"/>
      <c r="G18" s="275">
        <f>SUM(G16:G17)</f>
        <v>0</v>
      </c>
      <c r="H18" s="276"/>
      <c r="I18" s="277">
        <f>SUM(I16:I17)</f>
        <v>0</v>
      </c>
      <c r="J18" s="276"/>
      <c r="K18" s="277">
        <f>SUM(K16:K17)</f>
        <v>0</v>
      </c>
      <c r="O18" s="259">
        <v>4</v>
      </c>
      <c r="BA18" s="278">
        <f>SUM(BA16:BA17)</f>
        <v>0</v>
      </c>
      <c r="BB18" s="278">
        <f>SUM(BB16:BB17)</f>
        <v>0</v>
      </c>
      <c r="BC18" s="278">
        <f>SUM(BC16:BC17)</f>
        <v>0</v>
      </c>
      <c r="BD18" s="278">
        <f>SUM(BD16:BD17)</f>
        <v>0</v>
      </c>
      <c r="BE18" s="278">
        <f>SUM(BE16:BE17)</f>
        <v>0</v>
      </c>
    </row>
    <row r="19" spans="1:80" x14ac:dyDescent="0.2">
      <c r="E19" s="232"/>
    </row>
    <row r="20" spans="1:80" x14ac:dyDescent="0.2">
      <c r="E20" s="232"/>
    </row>
    <row r="21" spans="1:80" x14ac:dyDescent="0.2">
      <c r="E21" s="232"/>
    </row>
    <row r="22" spans="1:80" x14ac:dyDescent="0.2">
      <c r="E22" s="232"/>
    </row>
    <row r="23" spans="1:80" x14ac:dyDescent="0.2">
      <c r="E23" s="232"/>
    </row>
    <row r="24" spans="1:80" x14ac:dyDescent="0.2">
      <c r="E24" s="232"/>
    </row>
    <row r="25" spans="1:80" x14ac:dyDescent="0.2">
      <c r="E25" s="232"/>
    </row>
    <row r="26" spans="1:80" x14ac:dyDescent="0.2">
      <c r="E26" s="232"/>
    </row>
    <row r="27" spans="1:80" x14ac:dyDescent="0.2">
      <c r="E27" s="232"/>
    </row>
    <row r="28" spans="1:80" x14ac:dyDescent="0.2">
      <c r="E28" s="232"/>
    </row>
    <row r="29" spans="1:80" x14ac:dyDescent="0.2">
      <c r="E29" s="232"/>
    </row>
    <row r="30" spans="1:80" x14ac:dyDescent="0.2">
      <c r="E30" s="232"/>
    </row>
    <row r="31" spans="1:80" x14ac:dyDescent="0.2">
      <c r="E31" s="232"/>
    </row>
    <row r="32" spans="1:80" x14ac:dyDescent="0.2">
      <c r="E32" s="232"/>
    </row>
    <row r="33" spans="1:7" x14ac:dyDescent="0.2">
      <c r="E33" s="232"/>
    </row>
    <row r="34" spans="1:7" x14ac:dyDescent="0.2">
      <c r="E34" s="232"/>
    </row>
    <row r="35" spans="1:7" x14ac:dyDescent="0.2">
      <c r="E35" s="232"/>
    </row>
    <row r="36" spans="1:7" x14ac:dyDescent="0.2">
      <c r="E36" s="232"/>
    </row>
    <row r="37" spans="1:7" x14ac:dyDescent="0.2">
      <c r="E37" s="232"/>
    </row>
    <row r="38" spans="1:7" x14ac:dyDescent="0.2">
      <c r="E38" s="232"/>
    </row>
    <row r="39" spans="1:7" x14ac:dyDescent="0.2">
      <c r="E39" s="232"/>
    </row>
    <row r="40" spans="1:7" x14ac:dyDescent="0.2">
      <c r="E40" s="232"/>
    </row>
    <row r="41" spans="1:7" x14ac:dyDescent="0.2">
      <c r="E41" s="232"/>
    </row>
    <row r="42" spans="1:7" x14ac:dyDescent="0.2">
      <c r="A42" s="268"/>
      <c r="B42" s="268"/>
      <c r="C42" s="268"/>
      <c r="D42" s="268"/>
      <c r="E42" s="268"/>
      <c r="F42" s="268"/>
      <c r="G42" s="268"/>
    </row>
    <row r="43" spans="1:7" x14ac:dyDescent="0.2">
      <c r="A43" s="268"/>
      <c r="B43" s="268"/>
      <c r="C43" s="268"/>
      <c r="D43" s="268"/>
      <c r="E43" s="268"/>
      <c r="F43" s="268"/>
      <c r="G43" s="268"/>
    </row>
    <row r="44" spans="1:7" x14ac:dyDescent="0.2">
      <c r="A44" s="268"/>
      <c r="B44" s="268"/>
      <c r="C44" s="268"/>
      <c r="D44" s="268"/>
      <c r="E44" s="268"/>
      <c r="F44" s="268"/>
      <c r="G44" s="268"/>
    </row>
    <row r="45" spans="1:7" x14ac:dyDescent="0.2">
      <c r="A45" s="268"/>
      <c r="B45" s="268"/>
      <c r="C45" s="268"/>
      <c r="D45" s="268"/>
      <c r="E45" s="268"/>
      <c r="F45" s="268"/>
      <c r="G45" s="268"/>
    </row>
    <row r="46" spans="1:7" x14ac:dyDescent="0.2">
      <c r="E46" s="232"/>
    </row>
    <row r="47" spans="1:7" x14ac:dyDescent="0.2">
      <c r="E47" s="232"/>
    </row>
    <row r="48" spans="1:7" x14ac:dyDescent="0.2">
      <c r="E48" s="232"/>
    </row>
    <row r="49" spans="5:5" x14ac:dyDescent="0.2">
      <c r="E49" s="232"/>
    </row>
    <row r="50" spans="5:5" x14ac:dyDescent="0.2">
      <c r="E50" s="232"/>
    </row>
    <row r="51" spans="5:5" x14ac:dyDescent="0.2">
      <c r="E51" s="232"/>
    </row>
    <row r="52" spans="5:5" x14ac:dyDescent="0.2">
      <c r="E52" s="232"/>
    </row>
    <row r="53" spans="5:5" x14ac:dyDescent="0.2">
      <c r="E53" s="232"/>
    </row>
    <row r="54" spans="5:5" x14ac:dyDescent="0.2">
      <c r="E54" s="232"/>
    </row>
    <row r="55" spans="5:5" x14ac:dyDescent="0.2">
      <c r="E55" s="232"/>
    </row>
    <row r="56" spans="5:5" x14ac:dyDescent="0.2">
      <c r="E56" s="232"/>
    </row>
    <row r="57" spans="5:5" x14ac:dyDescent="0.2">
      <c r="E57" s="232"/>
    </row>
    <row r="58" spans="5:5" x14ac:dyDescent="0.2">
      <c r="E58" s="232"/>
    </row>
    <row r="59" spans="5:5" x14ac:dyDescent="0.2">
      <c r="E59" s="232"/>
    </row>
    <row r="60" spans="5:5" x14ac:dyDescent="0.2">
      <c r="E60" s="232"/>
    </row>
    <row r="61" spans="5:5" x14ac:dyDescent="0.2">
      <c r="E61" s="232"/>
    </row>
    <row r="62" spans="5:5" x14ac:dyDescent="0.2">
      <c r="E62" s="232"/>
    </row>
    <row r="63" spans="5:5" x14ac:dyDescent="0.2">
      <c r="E63" s="232"/>
    </row>
    <row r="64" spans="5:5" x14ac:dyDescent="0.2">
      <c r="E64" s="232"/>
    </row>
    <row r="65" spans="1:7" x14ac:dyDescent="0.2">
      <c r="E65" s="232"/>
    </row>
    <row r="66" spans="1:7" x14ac:dyDescent="0.2">
      <c r="E66" s="232"/>
    </row>
    <row r="67" spans="1:7" x14ac:dyDescent="0.2">
      <c r="E67" s="232"/>
    </row>
    <row r="68" spans="1:7" x14ac:dyDescent="0.2">
      <c r="E68" s="232"/>
    </row>
    <row r="69" spans="1:7" x14ac:dyDescent="0.2">
      <c r="E69" s="232"/>
    </row>
    <row r="70" spans="1:7" x14ac:dyDescent="0.2">
      <c r="E70" s="232"/>
    </row>
    <row r="71" spans="1:7" x14ac:dyDescent="0.2">
      <c r="E71" s="232"/>
    </row>
    <row r="72" spans="1:7" x14ac:dyDescent="0.2">
      <c r="E72" s="232"/>
    </row>
    <row r="73" spans="1:7" x14ac:dyDescent="0.2">
      <c r="E73" s="232"/>
    </row>
    <row r="74" spans="1:7" x14ac:dyDescent="0.2">
      <c r="E74" s="232"/>
    </row>
    <row r="75" spans="1:7" x14ac:dyDescent="0.2">
      <c r="E75" s="232"/>
    </row>
    <row r="76" spans="1:7" x14ac:dyDescent="0.2">
      <c r="E76" s="232"/>
    </row>
    <row r="77" spans="1:7" x14ac:dyDescent="0.2">
      <c r="A77" s="279"/>
      <c r="B77" s="279"/>
    </row>
    <row r="78" spans="1:7" x14ac:dyDescent="0.2">
      <c r="A78" s="268"/>
      <c r="B78" s="268"/>
      <c r="C78" s="280"/>
      <c r="D78" s="280"/>
      <c r="E78" s="281"/>
      <c r="F78" s="280"/>
      <c r="G78" s="282"/>
    </row>
    <row r="79" spans="1:7" x14ac:dyDescent="0.2">
      <c r="A79" s="283"/>
      <c r="B79" s="283"/>
      <c r="C79" s="268"/>
      <c r="D79" s="268"/>
      <c r="E79" s="284"/>
      <c r="F79" s="268"/>
      <c r="G79" s="268"/>
    </row>
    <row r="80" spans="1:7" x14ac:dyDescent="0.2">
      <c r="A80" s="268"/>
      <c r="B80" s="268"/>
      <c r="C80" s="268"/>
      <c r="D80" s="268"/>
      <c r="E80" s="284"/>
      <c r="F80" s="268"/>
      <c r="G80" s="268"/>
    </row>
    <row r="81" spans="1:7" x14ac:dyDescent="0.2">
      <c r="A81" s="268"/>
      <c r="B81" s="268"/>
      <c r="C81" s="268"/>
      <c r="D81" s="268"/>
      <c r="E81" s="284"/>
      <c r="F81" s="268"/>
      <c r="G81" s="268"/>
    </row>
    <row r="82" spans="1:7" x14ac:dyDescent="0.2">
      <c r="A82" s="268"/>
      <c r="B82" s="268"/>
      <c r="C82" s="268"/>
      <c r="D82" s="268"/>
      <c r="E82" s="284"/>
      <c r="F82" s="268"/>
      <c r="G82" s="268"/>
    </row>
    <row r="83" spans="1:7" x14ac:dyDescent="0.2">
      <c r="A83" s="268"/>
      <c r="B83" s="268"/>
      <c r="C83" s="268"/>
      <c r="D83" s="268"/>
      <c r="E83" s="284"/>
      <c r="F83" s="268"/>
      <c r="G83" s="268"/>
    </row>
    <row r="84" spans="1:7" x14ac:dyDescent="0.2">
      <c r="A84" s="268"/>
      <c r="B84" s="268"/>
      <c r="C84" s="268"/>
      <c r="D84" s="268"/>
      <c r="E84" s="284"/>
      <c r="F84" s="268"/>
      <c r="G84" s="268"/>
    </row>
    <row r="85" spans="1:7" x14ac:dyDescent="0.2">
      <c r="A85" s="268"/>
      <c r="B85" s="268"/>
      <c r="C85" s="268"/>
      <c r="D85" s="268"/>
      <c r="E85" s="284"/>
      <c r="F85" s="268"/>
      <c r="G85" s="268"/>
    </row>
    <row r="86" spans="1:7" x14ac:dyDescent="0.2">
      <c r="A86" s="268"/>
      <c r="B86" s="268"/>
      <c r="C86" s="268"/>
      <c r="D86" s="268"/>
      <c r="E86" s="284"/>
      <c r="F86" s="268"/>
      <c r="G86" s="268"/>
    </row>
    <row r="87" spans="1:7" x14ac:dyDescent="0.2">
      <c r="A87" s="268"/>
      <c r="B87" s="268"/>
      <c r="C87" s="268"/>
      <c r="D87" s="268"/>
      <c r="E87" s="284"/>
      <c r="F87" s="268"/>
      <c r="G87" s="268"/>
    </row>
    <row r="88" spans="1:7" x14ac:dyDescent="0.2">
      <c r="A88" s="268"/>
      <c r="B88" s="268"/>
      <c r="C88" s="268"/>
      <c r="D88" s="268"/>
      <c r="E88" s="284"/>
      <c r="F88" s="268"/>
      <c r="G88" s="268"/>
    </row>
    <row r="89" spans="1:7" x14ac:dyDescent="0.2">
      <c r="A89" s="268"/>
      <c r="B89" s="268"/>
      <c r="C89" s="268"/>
      <c r="D89" s="268"/>
      <c r="E89" s="284"/>
      <c r="F89" s="268"/>
      <c r="G89" s="268"/>
    </row>
    <row r="90" spans="1:7" x14ac:dyDescent="0.2">
      <c r="A90" s="268"/>
      <c r="B90" s="268"/>
      <c r="C90" s="268"/>
      <c r="D90" s="268"/>
      <c r="E90" s="284"/>
      <c r="F90" s="268"/>
      <c r="G90" s="268"/>
    </row>
    <row r="91" spans="1:7" x14ac:dyDescent="0.2">
      <c r="A91" s="268"/>
      <c r="B91" s="268"/>
      <c r="C91" s="268"/>
      <c r="D91" s="268"/>
      <c r="E91" s="284"/>
      <c r="F91" s="268"/>
      <c r="G91" s="268"/>
    </row>
  </sheetData>
  <mergeCells count="4">
    <mergeCell ref="A1:G1"/>
    <mergeCell ref="A3:B3"/>
    <mergeCell ref="A4:B4"/>
    <mergeCell ref="E4:G4"/>
  </mergeCells>
  <printOptions gridLinesSet="0"/>
  <pageMargins left="0.59055118110236227" right="0.39370078740157483" top="0.59055118110236227" bottom="0.98425196850393704" header="0.19685039370078741" footer="0.51181102362204722"/>
  <pageSetup paperSize="9" orientation="portrait" horizontalDpi="300" r:id="rId1"/>
  <headerFooter alignWithMargins="0">
    <oddFooter>&amp;L&amp;9Zpracováno programem &amp;"Arial CE,Tučné"BUILDpower,  © RTS, a.s.&amp;R&amp;"Arial,Obyčejné"Strana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2"/>
  <dimension ref="A1:BE51"/>
  <sheetViews>
    <sheetView topLeftCell="A10" zoomScaleNormal="100" workbookViewId="0"/>
  </sheetViews>
  <sheetFormatPr defaultColWidth="9.140625" defaultRowHeight="12.75" x14ac:dyDescent="0.2"/>
  <cols>
    <col min="1" max="1" width="2" style="1" customWidth="1"/>
    <col min="2" max="2" width="15" style="1" customWidth="1"/>
    <col min="3" max="3" width="15.85546875" style="1" customWidth="1"/>
    <col min="4" max="4" width="14.5703125" style="1" customWidth="1"/>
    <col min="5" max="5" width="13.5703125" style="1" customWidth="1"/>
    <col min="6" max="6" width="16.5703125" style="1" customWidth="1"/>
    <col min="7" max="7" width="15.28515625" style="1" customWidth="1"/>
    <col min="8" max="16384" width="9.140625" style="1"/>
  </cols>
  <sheetData>
    <row r="1" spans="1:57" ht="24.75" customHeight="1" thickBot="1" x14ac:dyDescent="0.25">
      <c r="A1" s="93" t="s">
        <v>101</v>
      </c>
      <c r="B1" s="94"/>
      <c r="C1" s="94"/>
      <c r="D1" s="94"/>
      <c r="E1" s="94"/>
      <c r="F1" s="94"/>
      <c r="G1" s="94"/>
    </row>
    <row r="2" spans="1:57" ht="12.75" customHeight="1" x14ac:dyDescent="0.2">
      <c r="A2" s="95" t="s">
        <v>32</v>
      </c>
      <c r="B2" s="96"/>
      <c r="C2" s="97" t="s">
        <v>109</v>
      </c>
      <c r="D2" s="97" t="s">
        <v>109</v>
      </c>
      <c r="E2" s="98"/>
      <c r="F2" s="99" t="s">
        <v>33</v>
      </c>
      <c r="G2" s="100"/>
    </row>
    <row r="3" spans="1:57" ht="3" hidden="1" customHeight="1" x14ac:dyDescent="0.2">
      <c r="A3" s="101"/>
      <c r="B3" s="102"/>
      <c r="C3" s="103"/>
      <c r="D3" s="103"/>
      <c r="E3" s="104"/>
      <c r="F3" s="105"/>
      <c r="G3" s="106"/>
    </row>
    <row r="4" spans="1:57" ht="12" customHeight="1" x14ac:dyDescent="0.2">
      <c r="A4" s="107" t="s">
        <v>34</v>
      </c>
      <c r="B4" s="102"/>
      <c r="C4" s="103"/>
      <c r="D4" s="103"/>
      <c r="E4" s="104"/>
      <c r="F4" s="105" t="s">
        <v>35</v>
      </c>
      <c r="G4" s="108"/>
    </row>
    <row r="5" spans="1:57" ht="12.95" customHeight="1" x14ac:dyDescent="0.2">
      <c r="A5" s="109" t="s">
        <v>144</v>
      </c>
      <c r="B5" s="110"/>
      <c r="C5" s="111" t="s">
        <v>145</v>
      </c>
      <c r="D5" s="112"/>
      <c r="E5" s="110"/>
      <c r="F5" s="105" t="s">
        <v>36</v>
      </c>
      <c r="G5" s="106"/>
    </row>
    <row r="6" spans="1:57" ht="12.95" customHeight="1" x14ac:dyDescent="0.2">
      <c r="A6" s="107" t="s">
        <v>37</v>
      </c>
      <c r="B6" s="102"/>
      <c r="C6" s="103"/>
      <c r="D6" s="103"/>
      <c r="E6" s="104"/>
      <c r="F6" s="113" t="s">
        <v>38</v>
      </c>
      <c r="G6" s="114"/>
      <c r="O6" s="115"/>
    </row>
    <row r="7" spans="1:57" ht="12.95" customHeight="1" x14ac:dyDescent="0.2">
      <c r="A7" s="116" t="s">
        <v>103</v>
      </c>
      <c r="B7" s="117"/>
      <c r="C7" s="118" t="s">
        <v>104</v>
      </c>
      <c r="D7" s="119"/>
      <c r="E7" s="119"/>
      <c r="F7" s="120" t="s">
        <v>39</v>
      </c>
      <c r="G7" s="114">
        <f>IF(G6=0,,ROUND((F30+F32)/G6,1))</f>
        <v>0</v>
      </c>
    </row>
    <row r="8" spans="1:57" x14ac:dyDescent="0.2">
      <c r="A8" s="121" t="s">
        <v>40</v>
      </c>
      <c r="B8" s="105"/>
      <c r="C8" s="303" t="s">
        <v>143</v>
      </c>
      <c r="D8" s="303"/>
      <c r="E8" s="304"/>
      <c r="F8" s="122" t="s">
        <v>41</v>
      </c>
      <c r="G8" s="123"/>
      <c r="H8" s="124"/>
      <c r="I8" s="125"/>
    </row>
    <row r="9" spans="1:57" x14ac:dyDescent="0.2">
      <c r="A9" s="121" t="s">
        <v>42</v>
      </c>
      <c r="B9" s="105"/>
      <c r="C9" s="303"/>
      <c r="D9" s="303"/>
      <c r="E9" s="304"/>
      <c r="F9" s="105"/>
      <c r="G9" s="126"/>
      <c r="H9" s="127"/>
    </row>
    <row r="10" spans="1:57" x14ac:dyDescent="0.2">
      <c r="A10" s="121" t="s">
        <v>43</v>
      </c>
      <c r="B10" s="105"/>
      <c r="C10" s="303" t="s">
        <v>142</v>
      </c>
      <c r="D10" s="303"/>
      <c r="E10" s="303"/>
      <c r="F10" s="128"/>
      <c r="G10" s="129"/>
      <c r="H10" s="130"/>
    </row>
    <row r="11" spans="1:57" ht="13.5" customHeight="1" x14ac:dyDescent="0.2">
      <c r="A11" s="121" t="s">
        <v>44</v>
      </c>
      <c r="B11" s="105"/>
      <c r="C11" s="303"/>
      <c r="D11" s="303"/>
      <c r="E11" s="303"/>
      <c r="F11" s="131" t="s">
        <v>45</v>
      </c>
      <c r="G11" s="132"/>
      <c r="H11" s="127"/>
      <c r="BA11" s="133"/>
      <c r="BB11" s="133"/>
      <c r="BC11" s="133"/>
      <c r="BD11" s="133"/>
      <c r="BE11" s="133"/>
    </row>
    <row r="12" spans="1:57" ht="12.75" customHeight="1" x14ac:dyDescent="0.2">
      <c r="A12" s="134" t="s">
        <v>46</v>
      </c>
      <c r="B12" s="102"/>
      <c r="C12" s="305"/>
      <c r="D12" s="305"/>
      <c r="E12" s="305"/>
      <c r="F12" s="135" t="s">
        <v>47</v>
      </c>
      <c r="G12" s="136"/>
      <c r="H12" s="127"/>
    </row>
    <row r="13" spans="1:57" ht="28.5" customHeight="1" thickBot="1" x14ac:dyDescent="0.25">
      <c r="A13" s="137" t="s">
        <v>48</v>
      </c>
      <c r="B13" s="138"/>
      <c r="C13" s="138"/>
      <c r="D13" s="138"/>
      <c r="E13" s="139"/>
      <c r="F13" s="139"/>
      <c r="G13" s="140"/>
      <c r="H13" s="127"/>
    </row>
    <row r="14" spans="1:57" ht="17.25" customHeight="1" thickBot="1" x14ac:dyDescent="0.25">
      <c r="A14" s="141" t="s">
        <v>49</v>
      </c>
      <c r="B14" s="142"/>
      <c r="C14" s="143"/>
      <c r="D14" s="144" t="s">
        <v>50</v>
      </c>
      <c r="E14" s="145"/>
      <c r="F14" s="145"/>
      <c r="G14" s="143"/>
    </row>
    <row r="15" spans="1:57" ht="15.95" customHeight="1" x14ac:dyDescent="0.2">
      <c r="A15" s="146"/>
      <c r="B15" s="147" t="s">
        <v>51</v>
      </c>
      <c r="C15" s="148">
        <f>'0021  Rek'!E9</f>
        <v>0</v>
      </c>
      <c r="D15" s="149" t="str">
        <f>'0021  Rek'!A14</f>
        <v>Ztížené výrobní podmínky</v>
      </c>
      <c r="E15" s="150"/>
      <c r="F15" s="151"/>
      <c r="G15" s="148">
        <f>'0021  Rek'!I14</f>
        <v>0</v>
      </c>
    </row>
    <row r="16" spans="1:57" ht="15.95" customHeight="1" x14ac:dyDescent="0.2">
      <c r="A16" s="146" t="s">
        <v>52</v>
      </c>
      <c r="B16" s="147" t="s">
        <v>53</v>
      </c>
      <c r="C16" s="148">
        <f>'0021  Rek'!F9</f>
        <v>0</v>
      </c>
      <c r="D16" s="101" t="str">
        <f>'0021  Rek'!A15</f>
        <v>Oborová přirážka</v>
      </c>
      <c r="E16" s="152"/>
      <c r="F16" s="153"/>
      <c r="G16" s="148">
        <f>'0021  Rek'!I15</f>
        <v>0</v>
      </c>
    </row>
    <row r="17" spans="1:7" ht="15.95" customHeight="1" x14ac:dyDescent="0.2">
      <c r="A17" s="146" t="s">
        <v>54</v>
      </c>
      <c r="B17" s="147" t="s">
        <v>55</v>
      </c>
      <c r="C17" s="148">
        <f>'0021  Rek'!H9</f>
        <v>0</v>
      </c>
      <c r="D17" s="101" t="str">
        <f>'0021  Rek'!A16</f>
        <v>Přesun stavebních kapacit</v>
      </c>
      <c r="E17" s="152"/>
      <c r="F17" s="153"/>
      <c r="G17" s="148">
        <f>'0021  Rek'!I16</f>
        <v>0</v>
      </c>
    </row>
    <row r="18" spans="1:7" ht="15.95" customHeight="1" x14ac:dyDescent="0.2">
      <c r="A18" s="154" t="s">
        <v>56</v>
      </c>
      <c r="B18" s="155" t="s">
        <v>57</v>
      </c>
      <c r="C18" s="148">
        <f>'0021  Rek'!G9</f>
        <v>0</v>
      </c>
      <c r="D18" s="101" t="str">
        <f>'0021  Rek'!A17</f>
        <v>Mimostaveništní doprava</v>
      </c>
      <c r="E18" s="152"/>
      <c r="F18" s="153"/>
      <c r="G18" s="148">
        <f>'0021  Rek'!I17</f>
        <v>0</v>
      </c>
    </row>
    <row r="19" spans="1:7" ht="15.95" customHeight="1" x14ac:dyDescent="0.2">
      <c r="A19" s="156" t="s">
        <v>58</v>
      </c>
      <c r="B19" s="147"/>
      <c r="C19" s="148">
        <f>SUM(C15:C18)</f>
        <v>0</v>
      </c>
      <c r="D19" s="101" t="str">
        <f>'0021  Rek'!A18</f>
        <v>Zařízení staveniště</v>
      </c>
      <c r="E19" s="152"/>
      <c r="F19" s="153"/>
      <c r="G19" s="148">
        <f>'0021  Rek'!I18</f>
        <v>0</v>
      </c>
    </row>
    <row r="20" spans="1:7" ht="15.95" customHeight="1" x14ac:dyDescent="0.2">
      <c r="A20" s="156"/>
      <c r="B20" s="147"/>
      <c r="C20" s="148"/>
      <c r="D20" s="101" t="str">
        <f>'0021  Rek'!A19</f>
        <v>Provoz investora</v>
      </c>
      <c r="E20" s="152"/>
      <c r="F20" s="153"/>
      <c r="G20" s="148">
        <f>'0021  Rek'!I19</f>
        <v>0</v>
      </c>
    </row>
    <row r="21" spans="1:7" ht="15.95" customHeight="1" x14ac:dyDescent="0.2">
      <c r="A21" s="156" t="s">
        <v>29</v>
      </c>
      <c r="B21" s="147"/>
      <c r="C21" s="148">
        <f>'0021  Rek'!I9</f>
        <v>0</v>
      </c>
      <c r="D21" s="101" t="str">
        <f>'0021  Rek'!A20</f>
        <v>Kompletační činnost (IČD)</v>
      </c>
      <c r="E21" s="152"/>
      <c r="F21" s="153"/>
      <c r="G21" s="148">
        <f>'0021  Rek'!I20</f>
        <v>0</v>
      </c>
    </row>
    <row r="22" spans="1:7" ht="15.95" customHeight="1" x14ac:dyDescent="0.2">
      <c r="A22" s="157" t="s">
        <v>59</v>
      </c>
      <c r="B22" s="127"/>
      <c r="C22" s="148">
        <f>C19+C21</f>
        <v>0</v>
      </c>
      <c r="D22" s="101" t="s">
        <v>60</v>
      </c>
      <c r="E22" s="152"/>
      <c r="F22" s="153"/>
      <c r="G22" s="148">
        <f>G23-SUM(G15:G21)</f>
        <v>0</v>
      </c>
    </row>
    <row r="23" spans="1:7" ht="15.95" customHeight="1" thickBot="1" x14ac:dyDescent="0.25">
      <c r="A23" s="306" t="s">
        <v>61</v>
      </c>
      <c r="B23" s="307"/>
      <c r="C23" s="158">
        <f>C22+G23</f>
        <v>0</v>
      </c>
      <c r="D23" s="159" t="s">
        <v>62</v>
      </c>
      <c r="E23" s="160"/>
      <c r="F23" s="161"/>
      <c r="G23" s="148">
        <f>'0021  Rek'!H22</f>
        <v>0</v>
      </c>
    </row>
    <row r="24" spans="1:7" x14ac:dyDescent="0.2">
      <c r="A24" s="162" t="s">
        <v>63</v>
      </c>
      <c r="B24" s="163"/>
      <c r="C24" s="164"/>
      <c r="D24" s="163" t="s">
        <v>64</v>
      </c>
      <c r="E24" s="163"/>
      <c r="F24" s="165" t="s">
        <v>65</v>
      </c>
      <c r="G24" s="166"/>
    </row>
    <row r="25" spans="1:7" x14ac:dyDescent="0.2">
      <c r="A25" s="157" t="s">
        <v>66</v>
      </c>
      <c r="B25" s="127"/>
      <c r="C25" s="167"/>
      <c r="D25" s="127" t="s">
        <v>66</v>
      </c>
      <c r="F25" s="168" t="s">
        <v>66</v>
      </c>
      <c r="G25" s="169"/>
    </row>
    <row r="26" spans="1:7" ht="37.5" customHeight="1" x14ac:dyDescent="0.2">
      <c r="A26" s="157" t="s">
        <v>67</v>
      </c>
      <c r="B26" s="170"/>
      <c r="C26" s="167"/>
      <c r="D26" s="127" t="s">
        <v>67</v>
      </c>
      <c r="F26" s="168" t="s">
        <v>67</v>
      </c>
      <c r="G26" s="169"/>
    </row>
    <row r="27" spans="1:7" x14ac:dyDescent="0.2">
      <c r="A27" s="157"/>
      <c r="B27" s="171"/>
      <c r="C27" s="167"/>
      <c r="D27" s="127"/>
      <c r="F27" s="168"/>
      <c r="G27" s="169"/>
    </row>
    <row r="28" spans="1:7" x14ac:dyDescent="0.2">
      <c r="A28" s="157" t="s">
        <v>68</v>
      </c>
      <c r="B28" s="127"/>
      <c r="C28" s="167"/>
      <c r="D28" s="168" t="s">
        <v>69</v>
      </c>
      <c r="E28" s="167"/>
      <c r="F28" s="172" t="s">
        <v>69</v>
      </c>
      <c r="G28" s="169"/>
    </row>
    <row r="29" spans="1:7" ht="69" customHeight="1" x14ac:dyDescent="0.2">
      <c r="A29" s="157"/>
      <c r="B29" s="127"/>
      <c r="C29" s="173"/>
      <c r="D29" s="174"/>
      <c r="E29" s="173"/>
      <c r="F29" s="127"/>
      <c r="G29" s="169"/>
    </row>
    <row r="30" spans="1:7" x14ac:dyDescent="0.2">
      <c r="A30" s="175" t="s">
        <v>11</v>
      </c>
      <c r="B30" s="176"/>
      <c r="C30" s="177">
        <v>21</v>
      </c>
      <c r="D30" s="176" t="s">
        <v>70</v>
      </c>
      <c r="E30" s="178"/>
      <c r="F30" s="298">
        <f>C23-F32</f>
        <v>0</v>
      </c>
      <c r="G30" s="299"/>
    </row>
    <row r="31" spans="1:7" x14ac:dyDescent="0.2">
      <c r="A31" s="175" t="s">
        <v>71</v>
      </c>
      <c r="B31" s="176"/>
      <c r="C31" s="177">
        <f>C30</f>
        <v>21</v>
      </c>
      <c r="D31" s="176" t="s">
        <v>72</v>
      </c>
      <c r="E31" s="178"/>
      <c r="F31" s="298">
        <f>ROUND(PRODUCT(F30,C31/100),0)</f>
        <v>0</v>
      </c>
      <c r="G31" s="299"/>
    </row>
    <row r="32" spans="1:7" x14ac:dyDescent="0.2">
      <c r="A32" s="175" t="s">
        <v>11</v>
      </c>
      <c r="B32" s="176"/>
      <c r="C32" s="177">
        <v>0</v>
      </c>
      <c r="D32" s="176" t="s">
        <v>72</v>
      </c>
      <c r="E32" s="178"/>
      <c r="F32" s="298">
        <v>0</v>
      </c>
      <c r="G32" s="299"/>
    </row>
    <row r="33" spans="1:8" x14ac:dyDescent="0.2">
      <c r="A33" s="175" t="s">
        <v>71</v>
      </c>
      <c r="B33" s="179"/>
      <c r="C33" s="180">
        <f>C32</f>
        <v>0</v>
      </c>
      <c r="D33" s="176" t="s">
        <v>72</v>
      </c>
      <c r="E33" s="153"/>
      <c r="F33" s="298">
        <f>ROUND(PRODUCT(F32,C33/100),0)</f>
        <v>0</v>
      </c>
      <c r="G33" s="299"/>
    </row>
    <row r="34" spans="1:8" s="184" customFormat="1" ht="19.5" customHeight="1" thickBot="1" x14ac:dyDescent="0.3">
      <c r="A34" s="181" t="s">
        <v>73</v>
      </c>
      <c r="B34" s="182"/>
      <c r="C34" s="182"/>
      <c r="D34" s="182"/>
      <c r="E34" s="183"/>
      <c r="F34" s="300">
        <f>ROUND(SUM(F30:F33),0)</f>
        <v>0</v>
      </c>
      <c r="G34" s="301"/>
    </row>
    <row r="36" spans="1:8" x14ac:dyDescent="0.2">
      <c r="A36" s="2" t="s">
        <v>74</v>
      </c>
      <c r="B36" s="2"/>
      <c r="C36" s="2"/>
      <c r="D36" s="2"/>
      <c r="E36" s="2"/>
      <c r="F36" s="2"/>
      <c r="G36" s="2"/>
      <c r="H36" s="1" t="s">
        <v>1</v>
      </c>
    </row>
    <row r="37" spans="1:8" ht="14.25" customHeight="1" x14ac:dyDescent="0.2">
      <c r="A37" s="2"/>
      <c r="B37" s="302"/>
      <c r="C37" s="302"/>
      <c r="D37" s="302"/>
      <c r="E37" s="302"/>
      <c r="F37" s="302"/>
      <c r="G37" s="302"/>
      <c r="H37" s="1" t="s">
        <v>1</v>
      </c>
    </row>
    <row r="38" spans="1:8" ht="12.75" customHeight="1" x14ac:dyDescent="0.2">
      <c r="A38" s="185"/>
      <c r="B38" s="302"/>
      <c r="C38" s="302"/>
      <c r="D38" s="302"/>
      <c r="E38" s="302"/>
      <c r="F38" s="302"/>
      <c r="G38" s="302"/>
      <c r="H38" s="1" t="s">
        <v>1</v>
      </c>
    </row>
    <row r="39" spans="1:8" x14ac:dyDescent="0.2">
      <c r="A39" s="185"/>
      <c r="B39" s="302"/>
      <c r="C39" s="302"/>
      <c r="D39" s="302"/>
      <c r="E39" s="302"/>
      <c r="F39" s="302"/>
      <c r="G39" s="302"/>
      <c r="H39" s="1" t="s">
        <v>1</v>
      </c>
    </row>
    <row r="40" spans="1:8" x14ac:dyDescent="0.2">
      <c r="A40" s="185"/>
      <c r="B40" s="302"/>
      <c r="C40" s="302"/>
      <c r="D40" s="302"/>
      <c r="E40" s="302"/>
      <c r="F40" s="302"/>
      <c r="G40" s="302"/>
      <c r="H40" s="1" t="s">
        <v>1</v>
      </c>
    </row>
    <row r="41" spans="1:8" x14ac:dyDescent="0.2">
      <c r="A41" s="185"/>
      <c r="B41" s="302"/>
      <c r="C41" s="302"/>
      <c r="D41" s="302"/>
      <c r="E41" s="302"/>
      <c r="F41" s="302"/>
      <c r="G41" s="302"/>
      <c r="H41" s="1" t="s">
        <v>1</v>
      </c>
    </row>
    <row r="42" spans="1:8" x14ac:dyDescent="0.2">
      <c r="A42" s="185"/>
      <c r="B42" s="302"/>
      <c r="C42" s="302"/>
      <c r="D42" s="302"/>
      <c r="E42" s="302"/>
      <c r="F42" s="302"/>
      <c r="G42" s="302"/>
      <c r="H42" s="1" t="s">
        <v>1</v>
      </c>
    </row>
    <row r="43" spans="1:8" x14ac:dyDescent="0.2">
      <c r="A43" s="185"/>
      <c r="B43" s="302"/>
      <c r="C43" s="302"/>
      <c r="D43" s="302"/>
      <c r="E43" s="302"/>
      <c r="F43" s="302"/>
      <c r="G43" s="302"/>
      <c r="H43" s="1" t="s">
        <v>1</v>
      </c>
    </row>
    <row r="44" spans="1:8" ht="12.75" customHeight="1" x14ac:dyDescent="0.2">
      <c r="A44" s="185"/>
      <c r="B44" s="302"/>
      <c r="C44" s="302"/>
      <c r="D44" s="302"/>
      <c r="E44" s="302"/>
      <c r="F44" s="302"/>
      <c r="G44" s="302"/>
      <c r="H44" s="1" t="s">
        <v>1</v>
      </c>
    </row>
    <row r="45" spans="1:8" ht="12.75" customHeight="1" x14ac:dyDescent="0.2">
      <c r="A45" s="185"/>
      <c r="B45" s="302"/>
      <c r="C45" s="302"/>
      <c r="D45" s="302"/>
      <c r="E45" s="302"/>
      <c r="F45" s="302"/>
      <c r="G45" s="302"/>
      <c r="H45" s="1" t="s">
        <v>1</v>
      </c>
    </row>
    <row r="46" spans="1:8" x14ac:dyDescent="0.2">
      <c r="B46" s="297"/>
      <c r="C46" s="297"/>
      <c r="D46" s="297"/>
      <c r="E46" s="297"/>
      <c r="F46" s="297"/>
      <c r="G46" s="297"/>
    </row>
    <row r="47" spans="1:8" x14ac:dyDescent="0.2">
      <c r="B47" s="297"/>
      <c r="C47" s="297"/>
      <c r="D47" s="297"/>
      <c r="E47" s="297"/>
      <c r="F47" s="297"/>
      <c r="G47" s="297"/>
    </row>
    <row r="48" spans="1:8" x14ac:dyDescent="0.2">
      <c r="B48" s="297"/>
      <c r="C48" s="297"/>
      <c r="D48" s="297"/>
      <c r="E48" s="297"/>
      <c r="F48" s="297"/>
      <c r="G48" s="297"/>
    </row>
    <row r="49" spans="2:7" x14ac:dyDescent="0.2">
      <c r="B49" s="297"/>
      <c r="C49" s="297"/>
      <c r="D49" s="297"/>
      <c r="E49" s="297"/>
      <c r="F49" s="297"/>
      <c r="G49" s="297"/>
    </row>
    <row r="50" spans="2:7" x14ac:dyDescent="0.2">
      <c r="B50" s="297"/>
      <c r="C50" s="297"/>
      <c r="D50" s="297"/>
      <c r="E50" s="297"/>
      <c r="F50" s="297"/>
      <c r="G50" s="297"/>
    </row>
    <row r="51" spans="2:7" x14ac:dyDescent="0.2">
      <c r="B51" s="297"/>
      <c r="C51" s="297"/>
      <c r="D51" s="297"/>
      <c r="E51" s="297"/>
      <c r="F51" s="297"/>
      <c r="G51" s="297"/>
    </row>
  </sheetData>
  <mergeCells count="18">
    <mergeCell ref="A23:B23"/>
    <mergeCell ref="C8:E8"/>
    <mergeCell ref="C9:E9"/>
    <mergeCell ref="C10:E10"/>
    <mergeCell ref="C11:E11"/>
    <mergeCell ref="C12:E12"/>
    <mergeCell ref="B51:G51"/>
    <mergeCell ref="F30:G30"/>
    <mergeCell ref="F31:G31"/>
    <mergeCell ref="F32:G32"/>
    <mergeCell ref="F33:G33"/>
    <mergeCell ref="F34:G34"/>
    <mergeCell ref="B37:G45"/>
    <mergeCell ref="B46:G46"/>
    <mergeCell ref="B47:G47"/>
    <mergeCell ref="B48:G48"/>
    <mergeCell ref="B49:G49"/>
    <mergeCell ref="B50:G50"/>
  </mergeCells>
  <pageMargins left="0.59055118110236227" right="0.39370078740157483" top="0.59055118110236227" bottom="0.98425196850393704" header="0.19685039370078741" footer="0.51181102362204722"/>
  <pageSetup paperSize="9" orientation="portrait" horizontalDpi="300" verticalDpi="300" r:id="rId1"/>
  <headerFooter alignWithMargins="0">
    <oddFooter>&amp;L&amp;9Zpracováno programem &amp;"Arial CE,Tučné"BUILDpower,  © RTS, a.s.&amp;R&amp;"Arial,Obyčejné"Strana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2"/>
  <dimension ref="A1:BE73"/>
  <sheetViews>
    <sheetView workbookViewId="0">
      <selection sqref="A1:B1"/>
    </sheetView>
  </sheetViews>
  <sheetFormatPr defaultColWidth="9.140625" defaultRowHeight="12.75" x14ac:dyDescent="0.2"/>
  <cols>
    <col min="1" max="1" width="5.85546875" style="1" customWidth="1"/>
    <col min="2" max="2" width="6.140625" style="1" customWidth="1"/>
    <col min="3" max="3" width="11.42578125" style="1" customWidth="1"/>
    <col min="4" max="4" width="15.85546875" style="1" customWidth="1"/>
    <col min="5" max="5" width="11.28515625" style="1" customWidth="1"/>
    <col min="6" max="6" width="10.85546875" style="1" customWidth="1"/>
    <col min="7" max="7" width="11" style="1" customWidth="1"/>
    <col min="8" max="8" width="11.140625" style="1" customWidth="1"/>
    <col min="9" max="9" width="10.7109375" style="1" customWidth="1"/>
    <col min="10" max="16384" width="9.140625" style="1"/>
  </cols>
  <sheetData>
    <row r="1" spans="1:57" ht="13.5" thickTop="1" x14ac:dyDescent="0.2">
      <c r="A1" s="308" t="s">
        <v>2</v>
      </c>
      <c r="B1" s="309"/>
      <c r="C1" s="186" t="s">
        <v>105</v>
      </c>
      <c r="D1" s="187"/>
      <c r="E1" s="188"/>
      <c r="F1" s="187"/>
      <c r="G1" s="189" t="s">
        <v>75</v>
      </c>
      <c r="H1" s="190" t="s">
        <v>109</v>
      </c>
      <c r="I1" s="191"/>
    </row>
    <row r="2" spans="1:57" ht="13.5" thickBot="1" x14ac:dyDescent="0.25">
      <c r="A2" s="310" t="s">
        <v>76</v>
      </c>
      <c r="B2" s="311"/>
      <c r="C2" s="192" t="s">
        <v>146</v>
      </c>
      <c r="D2" s="193"/>
      <c r="E2" s="194"/>
      <c r="F2" s="193"/>
      <c r="G2" s="312"/>
      <c r="H2" s="313"/>
      <c r="I2" s="314"/>
    </row>
    <row r="3" spans="1:57" ht="13.5" thickTop="1" x14ac:dyDescent="0.2">
      <c r="F3" s="127"/>
    </row>
    <row r="4" spans="1:57" ht="19.5" customHeight="1" x14ac:dyDescent="0.25">
      <c r="A4" s="195" t="s">
        <v>77</v>
      </c>
      <c r="B4" s="196"/>
      <c r="C4" s="196"/>
      <c r="D4" s="196"/>
      <c r="E4" s="197"/>
      <c r="F4" s="196"/>
      <c r="G4" s="196"/>
      <c r="H4" s="196"/>
      <c r="I4" s="196"/>
    </row>
    <row r="5" spans="1:57" ht="13.5" thickBot="1" x14ac:dyDescent="0.25"/>
    <row r="6" spans="1:57" s="127" customFormat="1" ht="13.5" thickBot="1" x14ac:dyDescent="0.25">
      <c r="A6" s="198"/>
      <c r="B6" s="199" t="s">
        <v>78</v>
      </c>
      <c r="C6" s="199"/>
      <c r="D6" s="200"/>
      <c r="E6" s="201" t="s">
        <v>25</v>
      </c>
      <c r="F6" s="202" t="s">
        <v>26</v>
      </c>
      <c r="G6" s="202" t="s">
        <v>27</v>
      </c>
      <c r="H6" s="202" t="s">
        <v>28</v>
      </c>
      <c r="I6" s="203" t="s">
        <v>29</v>
      </c>
    </row>
    <row r="7" spans="1:57" s="127" customFormat="1" x14ac:dyDescent="0.2">
      <c r="A7" s="285" t="str">
        <f>'0021  Pol'!B7</f>
        <v>4</v>
      </c>
      <c r="B7" s="62" t="str">
        <f>'0021  Pol'!C7</f>
        <v>Vodorovné konstrukce</v>
      </c>
      <c r="D7" s="204"/>
      <c r="E7" s="286">
        <f>'0021  Pol'!BA9</f>
        <v>0</v>
      </c>
      <c r="F7" s="287">
        <f>'0021  Pol'!BB9</f>
        <v>0</v>
      </c>
      <c r="G7" s="287">
        <f>'0021  Pol'!BC9</f>
        <v>0</v>
      </c>
      <c r="H7" s="287">
        <f>'0021  Pol'!BD9</f>
        <v>0</v>
      </c>
      <c r="I7" s="288">
        <f>'0021  Pol'!BE9</f>
        <v>0</v>
      </c>
    </row>
    <row r="8" spans="1:57" s="127" customFormat="1" ht="13.5" thickBot="1" x14ac:dyDescent="0.25">
      <c r="A8" s="285" t="str">
        <f>'0021  Pol'!B10</f>
        <v>99</v>
      </c>
      <c r="B8" s="62" t="str">
        <f>'0021  Pol'!C10</f>
        <v>Staveništní přesun hmot</v>
      </c>
      <c r="D8" s="204"/>
      <c r="E8" s="286">
        <f>'0021  Pol'!BA12</f>
        <v>0</v>
      </c>
      <c r="F8" s="287">
        <f>'0021  Pol'!BB12</f>
        <v>0</v>
      </c>
      <c r="G8" s="287">
        <f>'0021  Pol'!BC12</f>
        <v>0</v>
      </c>
      <c r="H8" s="287">
        <f>'0021  Pol'!BD12</f>
        <v>0</v>
      </c>
      <c r="I8" s="288">
        <f>'0021  Pol'!BE12</f>
        <v>0</v>
      </c>
    </row>
    <row r="9" spans="1:57" s="14" customFormat="1" ht="13.5" thickBot="1" x14ac:dyDescent="0.25">
      <c r="A9" s="205"/>
      <c r="B9" s="206" t="s">
        <v>79</v>
      </c>
      <c r="C9" s="206"/>
      <c r="D9" s="207"/>
      <c r="E9" s="208">
        <f>SUM(E7:E8)</f>
        <v>0</v>
      </c>
      <c r="F9" s="209">
        <f>SUM(F7:F8)</f>
        <v>0</v>
      </c>
      <c r="G9" s="209">
        <f>SUM(G7:G8)</f>
        <v>0</v>
      </c>
      <c r="H9" s="209">
        <f>SUM(H7:H8)</f>
        <v>0</v>
      </c>
      <c r="I9" s="210">
        <f>SUM(I7:I8)</f>
        <v>0</v>
      </c>
    </row>
    <row r="10" spans="1:57" x14ac:dyDescent="0.2">
      <c r="A10" s="127"/>
      <c r="B10" s="127"/>
      <c r="C10" s="127"/>
      <c r="D10" s="127"/>
      <c r="E10" s="127"/>
      <c r="F10" s="127"/>
      <c r="G10" s="127"/>
      <c r="H10" s="127"/>
      <c r="I10" s="127"/>
    </row>
    <row r="11" spans="1:57" ht="19.5" customHeight="1" x14ac:dyDescent="0.25">
      <c r="A11" s="196" t="s">
        <v>80</v>
      </c>
      <c r="B11" s="196"/>
      <c r="C11" s="196"/>
      <c r="D11" s="196"/>
      <c r="E11" s="196"/>
      <c r="F11" s="196"/>
      <c r="G11" s="211"/>
      <c r="H11" s="196"/>
      <c r="I11" s="196"/>
      <c r="BA11" s="133"/>
      <c r="BB11" s="133"/>
      <c r="BC11" s="133"/>
      <c r="BD11" s="133"/>
      <c r="BE11" s="133"/>
    </row>
    <row r="12" spans="1:57" ht="13.5" thickBot="1" x14ac:dyDescent="0.25"/>
    <row r="13" spans="1:57" x14ac:dyDescent="0.2">
      <c r="A13" s="162" t="s">
        <v>81</v>
      </c>
      <c r="B13" s="163"/>
      <c r="C13" s="163"/>
      <c r="D13" s="212"/>
      <c r="E13" s="213" t="s">
        <v>82</v>
      </c>
      <c r="F13" s="214" t="s">
        <v>12</v>
      </c>
      <c r="G13" s="215" t="s">
        <v>83</v>
      </c>
      <c r="H13" s="216"/>
      <c r="I13" s="217" t="s">
        <v>82</v>
      </c>
    </row>
    <row r="14" spans="1:57" x14ac:dyDescent="0.2">
      <c r="A14" s="156" t="s">
        <v>134</v>
      </c>
      <c r="B14" s="147"/>
      <c r="C14" s="147"/>
      <c r="D14" s="218"/>
      <c r="E14" s="219"/>
      <c r="F14" s="220"/>
      <c r="G14" s="221">
        <v>0</v>
      </c>
      <c r="H14" s="222"/>
      <c r="I14" s="223">
        <f t="shared" ref="I14:I21" si="0">E14+F14*G14/100</f>
        <v>0</v>
      </c>
      <c r="BA14" s="1">
        <v>0</v>
      </c>
    </row>
    <row r="15" spans="1:57" x14ac:dyDescent="0.2">
      <c r="A15" s="156" t="s">
        <v>135</v>
      </c>
      <c r="B15" s="147"/>
      <c r="C15" s="147"/>
      <c r="D15" s="218"/>
      <c r="E15" s="219"/>
      <c r="F15" s="220"/>
      <c r="G15" s="221">
        <v>0</v>
      </c>
      <c r="H15" s="222"/>
      <c r="I15" s="223">
        <f t="shared" si="0"/>
        <v>0</v>
      </c>
      <c r="BA15" s="1">
        <v>0</v>
      </c>
    </row>
    <row r="16" spans="1:57" x14ac:dyDescent="0.2">
      <c r="A16" s="156" t="s">
        <v>136</v>
      </c>
      <c r="B16" s="147"/>
      <c r="C16" s="147"/>
      <c r="D16" s="218"/>
      <c r="E16" s="219"/>
      <c r="F16" s="220"/>
      <c r="G16" s="221">
        <v>0</v>
      </c>
      <c r="H16" s="222"/>
      <c r="I16" s="223">
        <f t="shared" si="0"/>
        <v>0</v>
      </c>
      <c r="BA16" s="1">
        <v>0</v>
      </c>
    </row>
    <row r="17" spans="1:53" x14ac:dyDescent="0.2">
      <c r="A17" s="156" t="s">
        <v>137</v>
      </c>
      <c r="B17" s="147"/>
      <c r="C17" s="147"/>
      <c r="D17" s="218"/>
      <c r="E17" s="219"/>
      <c r="F17" s="220"/>
      <c r="G17" s="221">
        <v>0</v>
      </c>
      <c r="H17" s="222"/>
      <c r="I17" s="223">
        <f t="shared" si="0"/>
        <v>0</v>
      </c>
      <c r="BA17" s="1">
        <v>0</v>
      </c>
    </row>
    <row r="18" spans="1:53" x14ac:dyDescent="0.2">
      <c r="A18" s="156" t="s">
        <v>138</v>
      </c>
      <c r="B18" s="147"/>
      <c r="C18" s="147"/>
      <c r="D18" s="218"/>
      <c r="E18" s="219"/>
      <c r="F18" s="220"/>
      <c r="G18" s="221">
        <v>0</v>
      </c>
      <c r="H18" s="222"/>
      <c r="I18" s="223">
        <f t="shared" si="0"/>
        <v>0</v>
      </c>
      <c r="BA18" s="1">
        <v>1</v>
      </c>
    </row>
    <row r="19" spans="1:53" x14ac:dyDescent="0.2">
      <c r="A19" s="156" t="s">
        <v>139</v>
      </c>
      <c r="B19" s="147"/>
      <c r="C19" s="147"/>
      <c r="D19" s="218"/>
      <c r="E19" s="219"/>
      <c r="F19" s="220"/>
      <c r="G19" s="221">
        <v>0</v>
      </c>
      <c r="H19" s="222"/>
      <c r="I19" s="223">
        <f t="shared" si="0"/>
        <v>0</v>
      </c>
      <c r="BA19" s="1">
        <v>1</v>
      </c>
    </row>
    <row r="20" spans="1:53" x14ac:dyDescent="0.2">
      <c r="A20" s="156" t="s">
        <v>140</v>
      </c>
      <c r="B20" s="147"/>
      <c r="C20" s="147"/>
      <c r="D20" s="218"/>
      <c r="E20" s="219"/>
      <c r="F20" s="220"/>
      <c r="G20" s="221">
        <v>0</v>
      </c>
      <c r="H20" s="222"/>
      <c r="I20" s="223">
        <f t="shared" si="0"/>
        <v>0</v>
      </c>
      <c r="BA20" s="1">
        <v>2</v>
      </c>
    </row>
    <row r="21" spans="1:53" x14ac:dyDescent="0.2">
      <c r="A21" s="156" t="s">
        <v>141</v>
      </c>
      <c r="B21" s="147"/>
      <c r="C21" s="147"/>
      <c r="D21" s="218"/>
      <c r="E21" s="219"/>
      <c r="F21" s="220"/>
      <c r="G21" s="221">
        <v>0</v>
      </c>
      <c r="H21" s="222"/>
      <c r="I21" s="223">
        <f t="shared" si="0"/>
        <v>0</v>
      </c>
      <c r="BA21" s="1">
        <v>2</v>
      </c>
    </row>
    <row r="22" spans="1:53" ht="13.5" thickBot="1" x14ac:dyDescent="0.25">
      <c r="A22" s="224"/>
      <c r="B22" s="225" t="s">
        <v>84</v>
      </c>
      <c r="C22" s="226"/>
      <c r="D22" s="227"/>
      <c r="E22" s="228"/>
      <c r="F22" s="229"/>
      <c r="G22" s="229"/>
      <c r="H22" s="315">
        <f>SUM(I14:I21)</f>
        <v>0</v>
      </c>
      <c r="I22" s="316"/>
    </row>
    <row r="24" spans="1:53" x14ac:dyDescent="0.2">
      <c r="B24" s="14"/>
      <c r="F24" s="230"/>
      <c r="G24" s="231"/>
      <c r="H24" s="231"/>
      <c r="I24" s="46"/>
    </row>
    <row r="25" spans="1:53" x14ac:dyDescent="0.2">
      <c r="F25" s="230"/>
      <c r="G25" s="231"/>
      <c r="H25" s="231"/>
      <c r="I25" s="46"/>
    </row>
    <row r="26" spans="1:53" x14ac:dyDescent="0.2">
      <c r="F26" s="230"/>
      <c r="G26" s="231"/>
      <c r="H26" s="231"/>
      <c r="I26" s="46"/>
    </row>
    <row r="27" spans="1:53" x14ac:dyDescent="0.2">
      <c r="F27" s="230"/>
      <c r="G27" s="231"/>
      <c r="H27" s="231"/>
      <c r="I27" s="46"/>
    </row>
    <row r="28" spans="1:53" x14ac:dyDescent="0.2">
      <c r="F28" s="230"/>
      <c r="G28" s="231"/>
      <c r="H28" s="231"/>
      <c r="I28" s="46"/>
    </row>
    <row r="29" spans="1:53" x14ac:dyDescent="0.2">
      <c r="F29" s="230"/>
      <c r="G29" s="231"/>
      <c r="H29" s="231"/>
      <c r="I29" s="46"/>
    </row>
    <row r="30" spans="1:53" x14ac:dyDescent="0.2">
      <c r="F30" s="230"/>
      <c r="G30" s="231"/>
      <c r="H30" s="231"/>
      <c r="I30" s="46"/>
    </row>
    <row r="31" spans="1:53" x14ac:dyDescent="0.2">
      <c r="F31" s="230"/>
      <c r="G31" s="231"/>
      <c r="H31" s="231"/>
      <c r="I31" s="46"/>
    </row>
    <row r="32" spans="1:53" x14ac:dyDescent="0.2">
      <c r="F32" s="230"/>
      <c r="G32" s="231"/>
      <c r="H32" s="231"/>
      <c r="I32" s="46"/>
    </row>
    <row r="33" spans="6:9" x14ac:dyDescent="0.2">
      <c r="F33" s="230"/>
      <c r="G33" s="231"/>
      <c r="H33" s="231"/>
      <c r="I33" s="46"/>
    </row>
    <row r="34" spans="6:9" x14ac:dyDescent="0.2">
      <c r="F34" s="230"/>
      <c r="G34" s="231"/>
      <c r="H34" s="231"/>
      <c r="I34" s="46"/>
    </row>
    <row r="35" spans="6:9" x14ac:dyDescent="0.2">
      <c r="F35" s="230"/>
      <c r="G35" s="231"/>
      <c r="H35" s="231"/>
      <c r="I35" s="46"/>
    </row>
    <row r="36" spans="6:9" x14ac:dyDescent="0.2">
      <c r="F36" s="230"/>
      <c r="G36" s="231"/>
      <c r="H36" s="231"/>
      <c r="I36" s="46"/>
    </row>
    <row r="37" spans="6:9" x14ac:dyDescent="0.2">
      <c r="F37" s="230"/>
      <c r="G37" s="231"/>
      <c r="H37" s="231"/>
      <c r="I37" s="46"/>
    </row>
    <row r="38" spans="6:9" x14ac:dyDescent="0.2">
      <c r="F38" s="230"/>
      <c r="G38" s="231"/>
      <c r="H38" s="231"/>
      <c r="I38" s="46"/>
    </row>
    <row r="39" spans="6:9" x14ac:dyDescent="0.2">
      <c r="F39" s="230"/>
      <c r="G39" s="231"/>
      <c r="H39" s="231"/>
      <c r="I39" s="46"/>
    </row>
    <row r="40" spans="6:9" x14ac:dyDescent="0.2">
      <c r="F40" s="230"/>
      <c r="G40" s="231"/>
      <c r="H40" s="231"/>
      <c r="I40" s="46"/>
    </row>
    <row r="41" spans="6:9" x14ac:dyDescent="0.2">
      <c r="F41" s="230"/>
      <c r="G41" s="231"/>
      <c r="H41" s="231"/>
      <c r="I41" s="46"/>
    </row>
    <row r="42" spans="6:9" x14ac:dyDescent="0.2">
      <c r="F42" s="230"/>
      <c r="G42" s="231"/>
      <c r="H42" s="231"/>
      <c r="I42" s="46"/>
    </row>
    <row r="43" spans="6:9" x14ac:dyDescent="0.2">
      <c r="F43" s="230"/>
      <c r="G43" s="231"/>
      <c r="H43" s="231"/>
      <c r="I43" s="46"/>
    </row>
    <row r="44" spans="6:9" x14ac:dyDescent="0.2">
      <c r="F44" s="230"/>
      <c r="G44" s="231"/>
      <c r="H44" s="231"/>
      <c r="I44" s="46"/>
    </row>
    <row r="45" spans="6:9" x14ac:dyDescent="0.2">
      <c r="F45" s="230"/>
      <c r="G45" s="231"/>
      <c r="H45" s="231"/>
      <c r="I45" s="46"/>
    </row>
    <row r="46" spans="6:9" x14ac:dyDescent="0.2">
      <c r="F46" s="230"/>
      <c r="G46" s="231"/>
      <c r="H46" s="231"/>
      <c r="I46" s="46"/>
    </row>
    <row r="47" spans="6:9" x14ac:dyDescent="0.2">
      <c r="F47" s="230"/>
      <c r="G47" s="231"/>
      <c r="H47" s="231"/>
      <c r="I47" s="46"/>
    </row>
    <row r="48" spans="6:9" x14ac:dyDescent="0.2">
      <c r="F48" s="230"/>
      <c r="G48" s="231"/>
      <c r="H48" s="231"/>
      <c r="I48" s="46"/>
    </row>
    <row r="49" spans="6:9" x14ac:dyDescent="0.2">
      <c r="F49" s="230"/>
      <c r="G49" s="231"/>
      <c r="H49" s="231"/>
      <c r="I49" s="46"/>
    </row>
    <row r="50" spans="6:9" x14ac:dyDescent="0.2">
      <c r="F50" s="230"/>
      <c r="G50" s="231"/>
      <c r="H50" s="231"/>
      <c r="I50" s="46"/>
    </row>
    <row r="51" spans="6:9" x14ac:dyDescent="0.2">
      <c r="F51" s="230"/>
      <c r="G51" s="231"/>
      <c r="H51" s="231"/>
      <c r="I51" s="46"/>
    </row>
    <row r="52" spans="6:9" x14ac:dyDescent="0.2">
      <c r="F52" s="230"/>
      <c r="G52" s="231"/>
      <c r="H52" s="231"/>
      <c r="I52" s="46"/>
    </row>
    <row r="53" spans="6:9" x14ac:dyDescent="0.2">
      <c r="F53" s="230"/>
      <c r="G53" s="231"/>
      <c r="H53" s="231"/>
      <c r="I53" s="46"/>
    </row>
    <row r="54" spans="6:9" x14ac:dyDescent="0.2">
      <c r="F54" s="230"/>
      <c r="G54" s="231"/>
      <c r="H54" s="231"/>
      <c r="I54" s="46"/>
    </row>
    <row r="55" spans="6:9" x14ac:dyDescent="0.2">
      <c r="F55" s="230"/>
      <c r="G55" s="231"/>
      <c r="H55" s="231"/>
      <c r="I55" s="46"/>
    </row>
    <row r="56" spans="6:9" x14ac:dyDescent="0.2">
      <c r="F56" s="230"/>
      <c r="G56" s="231"/>
      <c r="H56" s="231"/>
      <c r="I56" s="46"/>
    </row>
    <row r="57" spans="6:9" x14ac:dyDescent="0.2">
      <c r="F57" s="230"/>
      <c r="G57" s="231"/>
      <c r="H57" s="231"/>
      <c r="I57" s="46"/>
    </row>
    <row r="58" spans="6:9" x14ac:dyDescent="0.2">
      <c r="F58" s="230"/>
      <c r="G58" s="231"/>
      <c r="H58" s="231"/>
      <c r="I58" s="46"/>
    </row>
    <row r="59" spans="6:9" x14ac:dyDescent="0.2">
      <c r="F59" s="230"/>
      <c r="G59" s="231"/>
      <c r="H59" s="231"/>
      <c r="I59" s="46"/>
    </row>
    <row r="60" spans="6:9" x14ac:dyDescent="0.2">
      <c r="F60" s="230"/>
      <c r="G60" s="231"/>
      <c r="H60" s="231"/>
      <c r="I60" s="46"/>
    </row>
    <row r="61" spans="6:9" x14ac:dyDescent="0.2">
      <c r="F61" s="230"/>
      <c r="G61" s="231"/>
      <c r="H61" s="231"/>
      <c r="I61" s="46"/>
    </row>
    <row r="62" spans="6:9" x14ac:dyDescent="0.2">
      <c r="F62" s="230"/>
      <c r="G62" s="231"/>
      <c r="H62" s="231"/>
      <c r="I62" s="46"/>
    </row>
    <row r="63" spans="6:9" x14ac:dyDescent="0.2">
      <c r="F63" s="230"/>
      <c r="G63" s="231"/>
      <c r="H63" s="231"/>
      <c r="I63" s="46"/>
    </row>
    <row r="64" spans="6:9" x14ac:dyDescent="0.2">
      <c r="F64" s="230"/>
      <c r="G64" s="231"/>
      <c r="H64" s="231"/>
      <c r="I64" s="46"/>
    </row>
    <row r="65" spans="6:9" x14ac:dyDescent="0.2">
      <c r="F65" s="230"/>
      <c r="G65" s="231"/>
      <c r="H65" s="231"/>
      <c r="I65" s="46"/>
    </row>
    <row r="66" spans="6:9" x14ac:dyDescent="0.2">
      <c r="F66" s="230"/>
      <c r="G66" s="231"/>
      <c r="H66" s="231"/>
      <c r="I66" s="46"/>
    </row>
    <row r="67" spans="6:9" x14ac:dyDescent="0.2">
      <c r="F67" s="230"/>
      <c r="G67" s="231"/>
      <c r="H67" s="231"/>
      <c r="I67" s="46"/>
    </row>
    <row r="68" spans="6:9" x14ac:dyDescent="0.2">
      <c r="F68" s="230"/>
      <c r="G68" s="231"/>
      <c r="H68" s="231"/>
      <c r="I68" s="46"/>
    </row>
    <row r="69" spans="6:9" x14ac:dyDescent="0.2">
      <c r="F69" s="230"/>
      <c r="G69" s="231"/>
      <c r="H69" s="231"/>
      <c r="I69" s="46"/>
    </row>
    <row r="70" spans="6:9" x14ac:dyDescent="0.2">
      <c r="F70" s="230"/>
      <c r="G70" s="231"/>
      <c r="H70" s="231"/>
      <c r="I70" s="46"/>
    </row>
    <row r="71" spans="6:9" x14ac:dyDescent="0.2">
      <c r="F71" s="230"/>
      <c r="G71" s="231"/>
      <c r="H71" s="231"/>
      <c r="I71" s="46"/>
    </row>
    <row r="72" spans="6:9" x14ac:dyDescent="0.2">
      <c r="F72" s="230"/>
      <c r="G72" s="231"/>
      <c r="H72" s="231"/>
      <c r="I72" s="46"/>
    </row>
    <row r="73" spans="6:9" x14ac:dyDescent="0.2">
      <c r="F73" s="230"/>
      <c r="G73" s="231"/>
      <c r="H73" s="231"/>
      <c r="I73" s="46"/>
    </row>
  </sheetData>
  <mergeCells count="4">
    <mergeCell ref="A1:B1"/>
    <mergeCell ref="A2:B2"/>
    <mergeCell ref="G2:I2"/>
    <mergeCell ref="H22:I22"/>
  </mergeCells>
  <pageMargins left="0.59055118110236227" right="0.39370078740157483" top="0.59055118110236227" bottom="0.98425196850393704" header="0.19685039370078741" footer="0.51181102362204722"/>
  <pageSetup paperSize="9" orientation="portrait" horizontalDpi="300" verticalDpi="300" r:id="rId1"/>
  <headerFooter alignWithMargins="0">
    <oddFooter>&amp;L&amp;9Zpracováno programem &amp;"Arial CE,Tučné"BUILDpower,  © RTS, a.s.&amp;R&amp;"Arial,Obyčejné"Strana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/>
  <dimension ref="A1:CB85"/>
  <sheetViews>
    <sheetView showGridLines="0" showZeros="0" zoomScaleNormal="100" zoomScaleSheetLayoutView="100" workbookViewId="0">
      <selection activeCell="J1" sqref="J1:J65536 K1:K65536"/>
    </sheetView>
  </sheetViews>
  <sheetFormatPr defaultColWidth="9.140625" defaultRowHeight="12.75" x14ac:dyDescent="0.2"/>
  <cols>
    <col min="1" max="1" width="4.42578125" style="232" customWidth="1"/>
    <col min="2" max="2" width="11.5703125" style="232" customWidth="1"/>
    <col min="3" max="3" width="40.42578125" style="232" customWidth="1"/>
    <col min="4" max="4" width="5.5703125" style="232" customWidth="1"/>
    <col min="5" max="5" width="8.5703125" style="242" customWidth="1"/>
    <col min="6" max="6" width="9.85546875" style="232" customWidth="1"/>
    <col min="7" max="7" width="13.85546875" style="232" customWidth="1"/>
    <col min="8" max="8" width="11.7109375" style="232" hidden="1" customWidth="1"/>
    <col min="9" max="9" width="11.5703125" style="232" hidden="1" customWidth="1"/>
    <col min="10" max="10" width="11" style="232" hidden="1" customWidth="1"/>
    <col min="11" max="11" width="10.42578125" style="232" hidden="1" customWidth="1"/>
    <col min="12" max="12" width="75.5703125" style="232" customWidth="1"/>
    <col min="13" max="13" width="45.42578125" style="232" customWidth="1"/>
    <col min="14" max="16384" width="9.140625" style="232"/>
  </cols>
  <sheetData>
    <row r="1" spans="1:80" ht="15.75" x14ac:dyDescent="0.25">
      <c r="A1" s="317" t="s">
        <v>102</v>
      </c>
      <c r="B1" s="317"/>
      <c r="C1" s="317"/>
      <c r="D1" s="317"/>
      <c r="E1" s="317"/>
      <c r="F1" s="317"/>
      <c r="G1" s="317"/>
    </row>
    <row r="2" spans="1:80" ht="14.25" customHeight="1" thickBot="1" x14ac:dyDescent="0.25">
      <c r="B2" s="233"/>
      <c r="C2" s="234"/>
      <c r="D2" s="234"/>
      <c r="E2" s="235"/>
      <c r="F2" s="234"/>
      <c r="G2" s="234"/>
    </row>
    <row r="3" spans="1:80" ht="13.5" thickTop="1" x14ac:dyDescent="0.2">
      <c r="A3" s="308" t="s">
        <v>2</v>
      </c>
      <c r="B3" s="309"/>
      <c r="C3" s="186" t="s">
        <v>105</v>
      </c>
      <c r="D3" s="236"/>
      <c r="E3" s="237" t="s">
        <v>85</v>
      </c>
      <c r="F3" s="238" t="str">
        <f>'0021  Rek'!H1</f>
        <v/>
      </c>
      <c r="G3" s="239"/>
    </row>
    <row r="4" spans="1:80" ht="13.5" thickBot="1" x14ac:dyDescent="0.25">
      <c r="A4" s="318" t="s">
        <v>76</v>
      </c>
      <c r="B4" s="311"/>
      <c r="C4" s="192" t="s">
        <v>146</v>
      </c>
      <c r="D4" s="240"/>
      <c r="E4" s="319">
        <f>'0021  Rek'!G2</f>
        <v>0</v>
      </c>
      <c r="F4" s="320"/>
      <c r="G4" s="321"/>
    </row>
    <row r="5" spans="1:80" ht="13.5" thickTop="1" x14ac:dyDescent="0.2">
      <c r="A5" s="241"/>
      <c r="G5" s="243"/>
    </row>
    <row r="6" spans="1:80" ht="27" customHeight="1" x14ac:dyDescent="0.2">
      <c r="A6" s="244" t="s">
        <v>86</v>
      </c>
      <c r="B6" s="245" t="s">
        <v>87</v>
      </c>
      <c r="C6" s="245" t="s">
        <v>88</v>
      </c>
      <c r="D6" s="245" t="s">
        <v>89</v>
      </c>
      <c r="E6" s="246" t="s">
        <v>90</v>
      </c>
      <c r="F6" s="245" t="s">
        <v>91</v>
      </c>
      <c r="G6" s="247" t="s">
        <v>92</v>
      </c>
      <c r="H6" s="248" t="s">
        <v>93</v>
      </c>
      <c r="I6" s="248" t="s">
        <v>94</v>
      </c>
      <c r="J6" s="248" t="s">
        <v>95</v>
      </c>
      <c r="K6" s="248" t="s">
        <v>96</v>
      </c>
    </row>
    <row r="7" spans="1:80" x14ac:dyDescent="0.2">
      <c r="A7" s="249" t="s">
        <v>97</v>
      </c>
      <c r="B7" s="250" t="s">
        <v>147</v>
      </c>
      <c r="C7" s="251" t="s">
        <v>148</v>
      </c>
      <c r="D7" s="252"/>
      <c r="E7" s="253"/>
      <c r="F7" s="253"/>
      <c r="G7" s="254"/>
      <c r="H7" s="255"/>
      <c r="I7" s="256"/>
      <c r="J7" s="257"/>
      <c r="K7" s="258"/>
      <c r="O7" s="259">
        <v>1</v>
      </c>
    </row>
    <row r="8" spans="1:80" x14ac:dyDescent="0.2">
      <c r="A8" s="260">
        <v>1</v>
      </c>
      <c r="B8" s="261" t="s">
        <v>150</v>
      </c>
      <c r="C8" s="262" t="s">
        <v>151</v>
      </c>
      <c r="D8" s="263" t="s">
        <v>119</v>
      </c>
      <c r="E8" s="264">
        <v>190</v>
      </c>
      <c r="F8" s="264">
        <v>0</v>
      </c>
      <c r="G8" s="265">
        <f>E8*F8</f>
        <v>0</v>
      </c>
      <c r="H8" s="266">
        <v>2.1215999999999999</v>
      </c>
      <c r="I8" s="267">
        <f>E8*H8</f>
        <v>403.10399999999998</v>
      </c>
      <c r="J8" s="266">
        <v>0</v>
      </c>
      <c r="K8" s="267">
        <f>E8*J8</f>
        <v>0</v>
      </c>
      <c r="O8" s="259">
        <v>2</v>
      </c>
      <c r="AA8" s="232">
        <v>1</v>
      </c>
      <c r="AB8" s="232">
        <v>1</v>
      </c>
      <c r="AC8" s="232">
        <v>1</v>
      </c>
      <c r="AZ8" s="232">
        <v>1</v>
      </c>
      <c r="BA8" s="232">
        <f>IF(AZ8=1,G8,0)</f>
        <v>0</v>
      </c>
      <c r="BB8" s="232">
        <f>IF(AZ8=2,G8,0)</f>
        <v>0</v>
      </c>
      <c r="BC8" s="232">
        <f>IF(AZ8=3,G8,0)</f>
        <v>0</v>
      </c>
      <c r="BD8" s="232">
        <f>IF(AZ8=4,G8,0)</f>
        <v>0</v>
      </c>
      <c r="BE8" s="232">
        <f>IF(AZ8=5,G8,0)</f>
        <v>0</v>
      </c>
      <c r="CA8" s="259">
        <v>1</v>
      </c>
      <c r="CB8" s="259">
        <v>1</v>
      </c>
    </row>
    <row r="9" spans="1:80" x14ac:dyDescent="0.2">
      <c r="A9" s="269"/>
      <c r="B9" s="270" t="s">
        <v>100</v>
      </c>
      <c r="C9" s="271" t="s">
        <v>149</v>
      </c>
      <c r="D9" s="272"/>
      <c r="E9" s="273"/>
      <c r="F9" s="274"/>
      <c r="G9" s="275">
        <f>SUM(G7:G8)</f>
        <v>0</v>
      </c>
      <c r="H9" s="276"/>
      <c r="I9" s="277">
        <f>SUM(I7:I8)</f>
        <v>403.10399999999998</v>
      </c>
      <c r="J9" s="276"/>
      <c r="K9" s="277">
        <f>SUM(K7:K8)</f>
        <v>0</v>
      </c>
      <c r="O9" s="259">
        <v>4</v>
      </c>
      <c r="BA9" s="278">
        <f>SUM(BA7:BA8)</f>
        <v>0</v>
      </c>
      <c r="BB9" s="278">
        <f>SUM(BB7:BB8)</f>
        <v>0</v>
      </c>
      <c r="BC9" s="278">
        <f>SUM(BC7:BC8)</f>
        <v>0</v>
      </c>
      <c r="BD9" s="278">
        <f>SUM(BD7:BD8)</f>
        <v>0</v>
      </c>
      <c r="BE9" s="278">
        <f>SUM(BE7:BE8)</f>
        <v>0</v>
      </c>
    </row>
    <row r="10" spans="1:80" x14ac:dyDescent="0.2">
      <c r="A10" s="249" t="s">
        <v>97</v>
      </c>
      <c r="B10" s="250" t="s">
        <v>129</v>
      </c>
      <c r="C10" s="251" t="s">
        <v>130</v>
      </c>
      <c r="D10" s="252"/>
      <c r="E10" s="253"/>
      <c r="F10" s="253"/>
      <c r="G10" s="254"/>
      <c r="H10" s="255"/>
      <c r="I10" s="256"/>
      <c r="J10" s="257"/>
      <c r="K10" s="258"/>
      <c r="O10" s="259">
        <v>1</v>
      </c>
    </row>
    <row r="11" spans="1:80" x14ac:dyDescent="0.2">
      <c r="A11" s="260">
        <v>2</v>
      </c>
      <c r="B11" s="261" t="s">
        <v>152</v>
      </c>
      <c r="C11" s="262" t="s">
        <v>153</v>
      </c>
      <c r="D11" s="263" t="s">
        <v>154</v>
      </c>
      <c r="E11" s="264">
        <v>403.10399999999998</v>
      </c>
      <c r="F11" s="264">
        <v>0</v>
      </c>
      <c r="G11" s="265">
        <f>E11*F11</f>
        <v>0</v>
      </c>
      <c r="H11" s="266">
        <v>0</v>
      </c>
      <c r="I11" s="267">
        <f>E11*H11</f>
        <v>0</v>
      </c>
      <c r="J11" s="266"/>
      <c r="K11" s="267">
        <f>E11*J11</f>
        <v>0</v>
      </c>
      <c r="O11" s="259">
        <v>2</v>
      </c>
      <c r="AA11" s="232">
        <v>7</v>
      </c>
      <c r="AB11" s="232">
        <v>1</v>
      </c>
      <c r="AC11" s="232">
        <v>2</v>
      </c>
      <c r="AZ11" s="232">
        <v>1</v>
      </c>
      <c r="BA11" s="232">
        <f>IF(AZ11=1,G11,0)</f>
        <v>0</v>
      </c>
      <c r="BB11" s="232">
        <f>IF(AZ11=2,G11,0)</f>
        <v>0</v>
      </c>
      <c r="BC11" s="232">
        <f>IF(AZ11=3,G11,0)</f>
        <v>0</v>
      </c>
      <c r="BD11" s="232">
        <f>IF(AZ11=4,G11,0)</f>
        <v>0</v>
      </c>
      <c r="BE11" s="232">
        <f>IF(AZ11=5,G11,0)</f>
        <v>0</v>
      </c>
      <c r="CA11" s="259">
        <v>7</v>
      </c>
      <c r="CB11" s="259">
        <v>1</v>
      </c>
    </row>
    <row r="12" spans="1:80" x14ac:dyDescent="0.2">
      <c r="A12" s="269"/>
      <c r="B12" s="270" t="s">
        <v>100</v>
      </c>
      <c r="C12" s="271" t="s">
        <v>131</v>
      </c>
      <c r="D12" s="272"/>
      <c r="E12" s="273"/>
      <c r="F12" s="274"/>
      <c r="G12" s="275">
        <f>SUM(G10:G11)</f>
        <v>0</v>
      </c>
      <c r="H12" s="276"/>
      <c r="I12" s="277">
        <f>SUM(I10:I11)</f>
        <v>0</v>
      </c>
      <c r="J12" s="276"/>
      <c r="K12" s="277">
        <f>SUM(K10:K11)</f>
        <v>0</v>
      </c>
      <c r="O12" s="259">
        <v>4</v>
      </c>
      <c r="BA12" s="278">
        <f>SUM(BA10:BA11)</f>
        <v>0</v>
      </c>
      <c r="BB12" s="278">
        <f>SUM(BB10:BB11)</f>
        <v>0</v>
      </c>
      <c r="BC12" s="278">
        <f>SUM(BC10:BC11)</f>
        <v>0</v>
      </c>
      <c r="BD12" s="278">
        <f>SUM(BD10:BD11)</f>
        <v>0</v>
      </c>
      <c r="BE12" s="278">
        <f>SUM(BE10:BE11)</f>
        <v>0</v>
      </c>
    </row>
    <row r="13" spans="1:80" x14ac:dyDescent="0.2">
      <c r="E13" s="232"/>
    </row>
    <row r="14" spans="1:80" x14ac:dyDescent="0.2">
      <c r="E14" s="232"/>
    </row>
    <row r="15" spans="1:80" x14ac:dyDescent="0.2">
      <c r="E15" s="232"/>
    </row>
    <row r="16" spans="1:80" x14ac:dyDescent="0.2">
      <c r="E16" s="232"/>
    </row>
    <row r="17" spans="5:5" x14ac:dyDescent="0.2">
      <c r="E17" s="232"/>
    </row>
    <row r="18" spans="5:5" x14ac:dyDescent="0.2">
      <c r="E18" s="232"/>
    </row>
    <row r="19" spans="5:5" x14ac:dyDescent="0.2">
      <c r="E19" s="232"/>
    </row>
    <row r="20" spans="5:5" x14ac:dyDescent="0.2">
      <c r="E20" s="232"/>
    </row>
    <row r="21" spans="5:5" x14ac:dyDescent="0.2">
      <c r="E21" s="232"/>
    </row>
    <row r="22" spans="5:5" x14ac:dyDescent="0.2">
      <c r="E22" s="232"/>
    </row>
    <row r="23" spans="5:5" x14ac:dyDescent="0.2">
      <c r="E23" s="232"/>
    </row>
    <row r="24" spans="5:5" x14ac:dyDescent="0.2">
      <c r="E24" s="232"/>
    </row>
    <row r="25" spans="5:5" x14ac:dyDescent="0.2">
      <c r="E25" s="232"/>
    </row>
    <row r="26" spans="5:5" x14ac:dyDescent="0.2">
      <c r="E26" s="232"/>
    </row>
    <row r="27" spans="5:5" x14ac:dyDescent="0.2">
      <c r="E27" s="232"/>
    </row>
    <row r="28" spans="5:5" x14ac:dyDescent="0.2">
      <c r="E28" s="232"/>
    </row>
    <row r="29" spans="5:5" x14ac:dyDescent="0.2">
      <c r="E29" s="232"/>
    </row>
    <row r="30" spans="5:5" x14ac:dyDescent="0.2">
      <c r="E30" s="232"/>
    </row>
    <row r="31" spans="5:5" x14ac:dyDescent="0.2">
      <c r="E31" s="232"/>
    </row>
    <row r="32" spans="5:5" x14ac:dyDescent="0.2">
      <c r="E32" s="232"/>
    </row>
    <row r="33" spans="1:7" x14ac:dyDescent="0.2">
      <c r="E33" s="232"/>
    </row>
    <row r="34" spans="1:7" x14ac:dyDescent="0.2">
      <c r="E34" s="232"/>
    </row>
    <row r="35" spans="1:7" x14ac:dyDescent="0.2">
      <c r="E35" s="232"/>
    </row>
    <row r="36" spans="1:7" x14ac:dyDescent="0.2">
      <c r="A36" s="268"/>
      <c r="B36" s="268"/>
      <c r="C36" s="268"/>
      <c r="D36" s="268"/>
      <c r="E36" s="268"/>
      <c r="F36" s="268"/>
      <c r="G36" s="268"/>
    </row>
    <row r="37" spans="1:7" x14ac:dyDescent="0.2">
      <c r="A37" s="268"/>
      <c r="B37" s="268"/>
      <c r="C37" s="268"/>
      <c r="D37" s="268"/>
      <c r="E37" s="268"/>
      <c r="F37" s="268"/>
      <c r="G37" s="268"/>
    </row>
    <row r="38" spans="1:7" x14ac:dyDescent="0.2">
      <c r="A38" s="268"/>
      <c r="B38" s="268"/>
      <c r="C38" s="268"/>
      <c r="D38" s="268"/>
      <c r="E38" s="268"/>
      <c r="F38" s="268"/>
      <c r="G38" s="268"/>
    </row>
    <row r="39" spans="1:7" x14ac:dyDescent="0.2">
      <c r="A39" s="268"/>
      <c r="B39" s="268"/>
      <c r="C39" s="268"/>
      <c r="D39" s="268"/>
      <c r="E39" s="268"/>
      <c r="F39" s="268"/>
      <c r="G39" s="268"/>
    </row>
    <row r="40" spans="1:7" x14ac:dyDescent="0.2">
      <c r="E40" s="232"/>
    </row>
    <row r="41" spans="1:7" x14ac:dyDescent="0.2">
      <c r="E41" s="232"/>
    </row>
    <row r="42" spans="1:7" x14ac:dyDescent="0.2">
      <c r="E42" s="232"/>
    </row>
    <row r="43" spans="1:7" x14ac:dyDescent="0.2">
      <c r="E43" s="232"/>
    </row>
    <row r="44" spans="1:7" x14ac:dyDescent="0.2">
      <c r="E44" s="232"/>
    </row>
    <row r="45" spans="1:7" x14ac:dyDescent="0.2">
      <c r="E45" s="232"/>
    </row>
    <row r="46" spans="1:7" x14ac:dyDescent="0.2">
      <c r="E46" s="232"/>
    </row>
    <row r="47" spans="1:7" x14ac:dyDescent="0.2">
      <c r="E47" s="232"/>
    </row>
    <row r="48" spans="1:7" x14ac:dyDescent="0.2">
      <c r="E48" s="232"/>
    </row>
    <row r="49" spans="5:5" x14ac:dyDescent="0.2">
      <c r="E49" s="232"/>
    </row>
    <row r="50" spans="5:5" x14ac:dyDescent="0.2">
      <c r="E50" s="232"/>
    </row>
    <row r="51" spans="5:5" x14ac:dyDescent="0.2">
      <c r="E51" s="232"/>
    </row>
    <row r="52" spans="5:5" x14ac:dyDescent="0.2">
      <c r="E52" s="232"/>
    </row>
    <row r="53" spans="5:5" x14ac:dyDescent="0.2">
      <c r="E53" s="232"/>
    </row>
    <row r="54" spans="5:5" x14ac:dyDescent="0.2">
      <c r="E54" s="232"/>
    </row>
    <row r="55" spans="5:5" x14ac:dyDescent="0.2">
      <c r="E55" s="232"/>
    </row>
    <row r="56" spans="5:5" x14ac:dyDescent="0.2">
      <c r="E56" s="232"/>
    </row>
    <row r="57" spans="5:5" x14ac:dyDescent="0.2">
      <c r="E57" s="232"/>
    </row>
    <row r="58" spans="5:5" x14ac:dyDescent="0.2">
      <c r="E58" s="232"/>
    </row>
    <row r="59" spans="5:5" x14ac:dyDescent="0.2">
      <c r="E59" s="232"/>
    </row>
    <row r="60" spans="5:5" x14ac:dyDescent="0.2">
      <c r="E60" s="232"/>
    </row>
    <row r="61" spans="5:5" x14ac:dyDescent="0.2">
      <c r="E61" s="232"/>
    </row>
    <row r="62" spans="5:5" x14ac:dyDescent="0.2">
      <c r="E62" s="232"/>
    </row>
    <row r="63" spans="5:5" x14ac:dyDescent="0.2">
      <c r="E63" s="232"/>
    </row>
    <row r="64" spans="5:5" x14ac:dyDescent="0.2">
      <c r="E64" s="232"/>
    </row>
    <row r="65" spans="1:7" x14ac:dyDescent="0.2">
      <c r="E65" s="232"/>
    </row>
    <row r="66" spans="1:7" x14ac:dyDescent="0.2">
      <c r="E66" s="232"/>
    </row>
    <row r="67" spans="1:7" x14ac:dyDescent="0.2">
      <c r="E67" s="232"/>
    </row>
    <row r="68" spans="1:7" x14ac:dyDescent="0.2">
      <c r="E68" s="232"/>
    </row>
    <row r="69" spans="1:7" x14ac:dyDescent="0.2">
      <c r="E69" s="232"/>
    </row>
    <row r="70" spans="1:7" x14ac:dyDescent="0.2">
      <c r="E70" s="232"/>
    </row>
    <row r="71" spans="1:7" x14ac:dyDescent="0.2">
      <c r="A71" s="279"/>
      <c r="B71" s="279"/>
    </row>
    <row r="72" spans="1:7" x14ac:dyDescent="0.2">
      <c r="A72" s="268"/>
      <c r="B72" s="268"/>
      <c r="C72" s="280"/>
      <c r="D72" s="280"/>
      <c r="E72" s="281"/>
      <c r="F72" s="280"/>
      <c r="G72" s="282"/>
    </row>
    <row r="73" spans="1:7" x14ac:dyDescent="0.2">
      <c r="A73" s="283"/>
      <c r="B73" s="283"/>
      <c r="C73" s="268"/>
      <c r="D73" s="268"/>
      <c r="E73" s="284"/>
      <c r="F73" s="268"/>
      <c r="G73" s="268"/>
    </row>
    <row r="74" spans="1:7" x14ac:dyDescent="0.2">
      <c r="A74" s="268"/>
      <c r="B74" s="268"/>
      <c r="C74" s="268"/>
      <c r="D74" s="268"/>
      <c r="E74" s="284"/>
      <c r="F74" s="268"/>
      <c r="G74" s="268"/>
    </row>
    <row r="75" spans="1:7" x14ac:dyDescent="0.2">
      <c r="A75" s="268"/>
      <c r="B75" s="268"/>
      <c r="C75" s="268"/>
      <c r="D75" s="268"/>
      <c r="E75" s="284"/>
      <c r="F75" s="268"/>
      <c r="G75" s="268"/>
    </row>
    <row r="76" spans="1:7" x14ac:dyDescent="0.2">
      <c r="A76" s="268"/>
      <c r="B76" s="268"/>
      <c r="C76" s="268"/>
      <c r="D76" s="268"/>
      <c r="E76" s="284"/>
      <c r="F76" s="268"/>
      <c r="G76" s="268"/>
    </row>
    <row r="77" spans="1:7" x14ac:dyDescent="0.2">
      <c r="A77" s="268"/>
      <c r="B77" s="268"/>
      <c r="C77" s="268"/>
      <c r="D77" s="268"/>
      <c r="E77" s="284"/>
      <c r="F77" s="268"/>
      <c r="G77" s="268"/>
    </row>
    <row r="78" spans="1:7" x14ac:dyDescent="0.2">
      <c r="A78" s="268"/>
      <c r="B78" s="268"/>
      <c r="C78" s="268"/>
      <c r="D78" s="268"/>
      <c r="E78" s="284"/>
      <c r="F78" s="268"/>
      <c r="G78" s="268"/>
    </row>
    <row r="79" spans="1:7" x14ac:dyDescent="0.2">
      <c r="A79" s="268"/>
      <c r="B79" s="268"/>
      <c r="C79" s="268"/>
      <c r="D79" s="268"/>
      <c r="E79" s="284"/>
      <c r="F79" s="268"/>
      <c r="G79" s="268"/>
    </row>
    <row r="80" spans="1:7" x14ac:dyDescent="0.2">
      <c r="A80" s="268"/>
      <c r="B80" s="268"/>
      <c r="C80" s="268"/>
      <c r="D80" s="268"/>
      <c r="E80" s="284"/>
      <c r="F80" s="268"/>
      <c r="G80" s="268"/>
    </row>
    <row r="81" spans="1:7" x14ac:dyDescent="0.2">
      <c r="A81" s="268"/>
      <c r="B81" s="268"/>
      <c r="C81" s="268"/>
      <c r="D81" s="268"/>
      <c r="E81" s="284"/>
      <c r="F81" s="268"/>
      <c r="G81" s="268"/>
    </row>
    <row r="82" spans="1:7" x14ac:dyDescent="0.2">
      <c r="A82" s="268"/>
      <c r="B82" s="268"/>
      <c r="C82" s="268"/>
      <c r="D82" s="268"/>
      <c r="E82" s="284"/>
      <c r="F82" s="268"/>
      <c r="G82" s="268"/>
    </row>
    <row r="83" spans="1:7" x14ac:dyDescent="0.2">
      <c r="A83" s="268"/>
      <c r="B83" s="268"/>
      <c r="C83" s="268"/>
      <c r="D83" s="268"/>
      <c r="E83" s="284"/>
      <c r="F83" s="268"/>
      <c r="G83" s="268"/>
    </row>
    <row r="84" spans="1:7" x14ac:dyDescent="0.2">
      <c r="A84" s="268"/>
      <c r="B84" s="268"/>
      <c r="C84" s="268"/>
      <c r="D84" s="268"/>
      <c r="E84" s="284"/>
      <c r="F84" s="268"/>
      <c r="G84" s="268"/>
    </row>
    <row r="85" spans="1:7" x14ac:dyDescent="0.2">
      <c r="A85" s="268"/>
      <c r="B85" s="268"/>
      <c r="C85" s="268"/>
      <c r="D85" s="268"/>
      <c r="E85" s="284"/>
      <c r="F85" s="268"/>
      <c r="G85" s="268"/>
    </row>
  </sheetData>
  <mergeCells count="4">
    <mergeCell ref="A1:G1"/>
    <mergeCell ref="A3:B3"/>
    <mergeCell ref="A4:B4"/>
    <mergeCell ref="E4:G4"/>
  </mergeCells>
  <printOptions gridLinesSet="0"/>
  <pageMargins left="0.59055118110236227" right="0.39370078740157483" top="0.59055118110236227" bottom="0.98425196850393704" header="0.19685039370078741" footer="0.51181102362204722"/>
  <pageSetup paperSize="9" orientation="portrait" horizontalDpi="300" r:id="rId1"/>
  <headerFooter alignWithMargins="0">
    <oddFooter>&amp;L&amp;9Zpracováno programem &amp;"Arial CE,Tučné"BUILDpower,  © RTS, a.s.&amp;R&amp;"Arial,Obyčejné"Strana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7</vt:i4>
      </vt:variant>
      <vt:variant>
        <vt:lpstr>Pojmenované oblasti</vt:lpstr>
      </vt:variant>
      <vt:variant>
        <vt:i4>32</vt:i4>
      </vt:variant>
    </vt:vector>
  </HeadingPairs>
  <TitlesOfParts>
    <vt:vector size="39" baseType="lpstr">
      <vt:lpstr>Stavba</vt:lpstr>
      <vt:lpstr>0020  KL</vt:lpstr>
      <vt:lpstr>0020  Rek</vt:lpstr>
      <vt:lpstr>0020  Pol</vt:lpstr>
      <vt:lpstr>0021  KL</vt:lpstr>
      <vt:lpstr>0021  Rek</vt:lpstr>
      <vt:lpstr>0021  Pol</vt:lpstr>
      <vt:lpstr>Stavba!CelkemObjekty</vt:lpstr>
      <vt:lpstr>Stavba!CisloStavby</vt:lpstr>
      <vt:lpstr>Stavba!dadresa</vt:lpstr>
      <vt:lpstr>Stavba!DIČ</vt:lpstr>
      <vt:lpstr>Stavba!dmisto</vt:lpstr>
      <vt:lpstr>Stavba!dpsc</vt:lpstr>
      <vt:lpstr>Stavba!IČO</vt:lpstr>
      <vt:lpstr>Stavba!NazevObjektu</vt:lpstr>
      <vt:lpstr>Stavba!NazevStavby</vt:lpstr>
      <vt:lpstr>'0020  Pol'!Názvy_tisku</vt:lpstr>
      <vt:lpstr>'0020  Rek'!Názvy_tisku</vt:lpstr>
      <vt:lpstr>'0021  Pol'!Názvy_tisku</vt:lpstr>
      <vt:lpstr>'0021  Rek'!Názvy_tisku</vt:lpstr>
      <vt:lpstr>Stavba!Objednatel</vt:lpstr>
      <vt:lpstr>Stavba!Objekt</vt:lpstr>
      <vt:lpstr>'0020  KL'!Oblast_tisku</vt:lpstr>
      <vt:lpstr>'0020  Pol'!Oblast_tisku</vt:lpstr>
      <vt:lpstr>'0020  Rek'!Oblast_tisku</vt:lpstr>
      <vt:lpstr>'0021  KL'!Oblast_tisku</vt:lpstr>
      <vt:lpstr>'0021  Pol'!Oblast_tisku</vt:lpstr>
      <vt:lpstr>'0021  Rek'!Oblast_tisku</vt:lpstr>
      <vt:lpstr>Stavba!Oblast_tisku</vt:lpstr>
      <vt:lpstr>Stavba!odic</vt:lpstr>
      <vt:lpstr>Stavba!oico</vt:lpstr>
      <vt:lpstr>Stavba!omisto</vt:lpstr>
      <vt:lpstr>Stavba!onazev</vt:lpstr>
      <vt:lpstr>Stavba!opsc</vt:lpstr>
      <vt:lpstr>Stavba!SazbaDPH1</vt:lpstr>
      <vt:lpstr>Stavba!SazbaDPH2</vt:lpstr>
      <vt:lpstr>Stavba!SoucetDilu</vt:lpstr>
      <vt:lpstr>Stavba!StavbaCelkem</vt:lpstr>
      <vt:lpstr>Stavba!Zhotovitel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Jaroslav Dostál</dc:creator>
  <cp:lastModifiedBy>Starostka</cp:lastModifiedBy>
  <dcterms:created xsi:type="dcterms:W3CDTF">2019-01-11T08:43:33Z</dcterms:created>
  <dcterms:modified xsi:type="dcterms:W3CDTF">2021-01-18T09:21:40Z</dcterms:modified>
</cp:coreProperties>
</file>